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หัวหน้าสำนักปลัด\ITA\ปี 68\"/>
    </mc:Choice>
  </mc:AlternateContent>
  <xr:revisionPtr revIDLastSave="0" documentId="13_ncr:1_{CD7AC120-739B-49B5-B7B7-74D2F8D19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" sheetId="17" r:id="rId1"/>
  </sheets>
  <definedNames>
    <definedName name="_Hlk146538776" localSheetId="0">รายงานผล!#REF!</definedName>
    <definedName name="_Hlk146621161" localSheetId="0">รายงานผล!#REF!</definedName>
    <definedName name="_Hlk146621232" localSheetId="0">รายงานผล!#REF!</definedName>
    <definedName name="_Hlk146621381" localSheetId="0">รายงานผล!#REF!</definedName>
    <definedName name="OLE_LINK1" localSheetId="0">รายงานผล!#REF!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17" l="1"/>
  <c r="F114" i="17"/>
  <c r="G114" i="17"/>
  <c r="H114" i="17"/>
  <c r="D114" i="17"/>
  <c r="E159" i="17"/>
  <c r="F159" i="17"/>
  <c r="G159" i="17"/>
  <c r="H159" i="17"/>
  <c r="D159" i="17"/>
  <c r="I158" i="17"/>
  <c r="I157" i="17"/>
  <c r="E150" i="17"/>
  <c r="F150" i="17"/>
  <c r="G150" i="17"/>
  <c r="H150" i="17"/>
  <c r="D150" i="17"/>
  <c r="I128" i="17"/>
  <c r="I123" i="17"/>
  <c r="I113" i="17"/>
  <c r="I114" i="17" s="1"/>
  <c r="I15" i="17" l="1"/>
  <c r="I16" i="17"/>
  <c r="I17" i="17"/>
  <c r="I18" i="17"/>
  <c r="I19" i="17"/>
  <c r="I12" i="17"/>
  <c r="I13" i="17"/>
  <c r="I14" i="17"/>
  <c r="I11" i="17"/>
  <c r="J33" i="17" l="1"/>
  <c r="H33" i="17"/>
  <c r="D33" i="17"/>
  <c r="I32" i="17"/>
  <c r="I31" i="17"/>
  <c r="I30" i="17"/>
  <c r="I29" i="17"/>
  <c r="I149" i="17"/>
  <c r="I148" i="17"/>
  <c r="I147" i="17"/>
  <c r="I146" i="17"/>
  <c r="I145" i="17"/>
  <c r="I136" i="17"/>
  <c r="I137" i="17"/>
  <c r="I138" i="17"/>
  <c r="I139" i="17"/>
  <c r="I140" i="17"/>
  <c r="I135" i="17"/>
  <c r="D141" i="17"/>
  <c r="E86" i="17"/>
  <c r="F86" i="17"/>
  <c r="G86" i="17"/>
  <c r="H86" i="17"/>
  <c r="I85" i="17"/>
  <c r="I84" i="17"/>
  <c r="D86" i="17"/>
  <c r="E62" i="17"/>
  <c r="F62" i="17"/>
  <c r="G62" i="17"/>
  <c r="H62" i="17"/>
  <c r="E51" i="17"/>
  <c r="F51" i="17"/>
  <c r="G51" i="17"/>
  <c r="H51" i="17"/>
  <c r="E43" i="17"/>
  <c r="F43" i="17"/>
  <c r="G43" i="17"/>
  <c r="H43" i="17"/>
  <c r="D43" i="17"/>
  <c r="E23" i="17"/>
  <c r="F23" i="17"/>
  <c r="G23" i="17"/>
  <c r="H23" i="17"/>
  <c r="J23" i="17"/>
  <c r="D23" i="17"/>
  <c r="I122" i="17"/>
  <c r="I121" i="17"/>
  <c r="I108" i="17"/>
  <c r="I73" i="17"/>
  <c r="D59" i="17"/>
  <c r="I59" i="17" s="1"/>
  <c r="I58" i="17"/>
  <c r="I57" i="17"/>
  <c r="I56" i="17"/>
  <c r="I10" i="17"/>
  <c r="I9" i="17"/>
  <c r="I150" i="17" l="1"/>
  <c r="I33" i="17"/>
  <c r="I141" i="17"/>
  <c r="I86" i="17"/>
  <c r="D62" i="17"/>
  <c r="I75" i="17"/>
  <c r="D77" i="17"/>
  <c r="E77" i="17"/>
  <c r="F77" i="17"/>
  <c r="G77" i="17"/>
  <c r="H77" i="17"/>
  <c r="I60" i="17"/>
  <c r="I62" i="17" s="1"/>
  <c r="I42" i="17"/>
  <c r="I41" i="17"/>
  <c r="I22" i="17"/>
  <c r="I21" i="17"/>
  <c r="I20" i="17"/>
  <c r="I23" i="17" l="1"/>
  <c r="E166" i="17" l="1"/>
  <c r="F166" i="17"/>
  <c r="G166" i="17"/>
  <c r="H166" i="17"/>
  <c r="E141" i="17"/>
  <c r="F141" i="17"/>
  <c r="G141" i="17"/>
  <c r="H141" i="17"/>
  <c r="D166" i="17" l="1"/>
  <c r="I165" i="17"/>
  <c r="I166" i="17" s="1"/>
  <c r="I156" i="17"/>
  <c r="I159" i="17" s="1"/>
  <c r="H129" i="17"/>
  <c r="G129" i="17"/>
  <c r="F129" i="17"/>
  <c r="E129" i="17"/>
  <c r="D129" i="17"/>
  <c r="I129" i="17"/>
  <c r="H124" i="17"/>
  <c r="G124" i="17"/>
  <c r="F124" i="17"/>
  <c r="E124" i="17"/>
  <c r="D124" i="17"/>
  <c r="H109" i="17"/>
  <c r="G109" i="17"/>
  <c r="F109" i="17"/>
  <c r="E109" i="17"/>
  <c r="D109" i="17"/>
  <c r="I109" i="17"/>
  <c r="J101" i="17"/>
  <c r="H101" i="17"/>
  <c r="G101" i="17"/>
  <c r="F101" i="17"/>
  <c r="E101" i="17"/>
  <c r="D101" i="17"/>
  <c r="I100" i="17"/>
  <c r="I101" i="17" s="1"/>
  <c r="J95" i="17"/>
  <c r="H95" i="17"/>
  <c r="G95" i="17"/>
  <c r="F95" i="17"/>
  <c r="E95" i="17"/>
  <c r="D95" i="17"/>
  <c r="I92" i="17"/>
  <c r="I74" i="17"/>
  <c r="I72" i="17"/>
  <c r="I71" i="17"/>
  <c r="I70" i="17"/>
  <c r="I69" i="17"/>
  <c r="I68" i="17"/>
  <c r="I50" i="17"/>
  <c r="I49" i="17"/>
  <c r="I48" i="17"/>
  <c r="D47" i="17"/>
  <c r="I40" i="17"/>
  <c r="I43" i="17" s="1"/>
  <c r="F167" i="17" l="1"/>
  <c r="G167" i="17"/>
  <c r="H167" i="17"/>
  <c r="J167" i="17"/>
  <c r="E167" i="17"/>
  <c r="I47" i="17"/>
  <c r="I51" i="17" s="1"/>
  <c r="D51" i="17"/>
  <c r="D167" i="17" s="1"/>
  <c r="I77" i="17"/>
  <c r="I124" i="17"/>
  <c r="I95" i="17"/>
  <c r="I167" i="17" l="1"/>
</calcChain>
</file>

<file path=xl/sharedStrings.xml><?xml version="1.0" encoding="utf-8"?>
<sst xmlns="http://schemas.openxmlformats.org/spreadsheetml/2006/main" count="686" uniqueCount="193">
  <si>
    <t>โครงการ</t>
  </si>
  <si>
    <t>หน่วยงานรับผิดชอบหลัก</t>
  </si>
  <si>
    <t>กองช่าง</t>
  </si>
  <si>
    <t>2. ยุทธศาสตร์การพัฒนาด้านการส่งเสริมคุณภาพชีวิต</t>
  </si>
  <si>
    <t>สำนักปลัด</t>
  </si>
  <si>
    <t>3. ยุทธศาสตร์การพัฒนาด้านการศึกษา</t>
  </si>
  <si>
    <t>3.๑ พัฒนาระบบการศึกษาในสังกัดองค์กรปกครองส่วนท้องถิ่นให้มีคุณภาพตามมาตรฐานการศึกษาท้องถิ่น</t>
  </si>
  <si>
    <t>4.๓.การพัฒนาด้านการป้องกันและบรรเทาสาธารณภัย</t>
  </si>
  <si>
    <t>รวม</t>
  </si>
  <si>
    <t>5. ยุทธศาสตร์การพัฒนาด้านทรัพยากรธรรมชาติและสิ่งแวดล้อม</t>
  </si>
  <si>
    <t>6. ยุทธศาสตร์การพัฒนาด้านด้านศาสนา ศิลปะ วัฒนธรรม จารีตประเพณีและภูมิปัญญาท้องถิ่น</t>
  </si>
  <si>
    <t>7. ยุทธศาสตร์การพัฒนาด้านการบริหารจัดการที่ดี</t>
  </si>
  <si>
    <t>8. ยุทธศาสตร์การพัฒนาด้านการบริการสาธารณะเข้าสู่ประชาคมอาเซียน</t>
  </si>
  <si>
    <t>1. ยุทธศาสตร์การพัฒนาด้านโครงสร้างพื้นฐาน</t>
  </si>
  <si>
    <t>ที่</t>
  </si>
  <si>
    <t>รายละเอียดของกิจกรรมที่เกิดขึ้นจากโครงการ</t>
  </si>
  <si>
    <t>(บาท)</t>
  </si>
  <si>
    <t>ดำเนินการแล้วเสร็จ</t>
  </si>
  <si>
    <t>รายจ่ายเพื่อให้ได้มาซึ่งบริการ</t>
  </si>
  <si>
    <t>เพื่อจ่ายเป็นค่าใช้จ่ายเพื่อให้ได้มาซึ่งบริการ ค่าจ้างเหมาบริการบุคคลภายนอก เช่น ค่าจ้างที่ปรึกษา ค่าจ้างออกแบบ ค่ารับรองแบบ ฯลฯ</t>
  </si>
  <si>
    <t>ค่าชดเชยสัญญาแบบปรับราคาได้ (ค่า K)</t>
  </si>
  <si>
    <t>เพื่อจ่ายเป็นค่าชดเชยค่างานก่อสร้างตามสัญญาแบบปรับราคาได้ ให้แก่ ผู้รับจ้าง กรณีมีผลกระทบจากราคาวัสดุก่อสร้าง</t>
  </si>
  <si>
    <t>โครงการก่อสร้างถนนคอนกรีตเสริมเหล็กสายในนา หมู่ที่ 2</t>
  </si>
  <si>
    <t xml:space="preserve">ก่อสร้างถนน คสล กว้าง4เมตร ระยะทาง 500เมตร หนา 0.15 เมตร หรือมีพื้นที่ในการดำเนินการ ไม่น้อยกว่า 2,000 ตารางเมตร (ตามแบบที่ อบต.กำหนด) </t>
  </si>
  <si>
    <t>โครงการก่อสร้างถนนคอนกรีตเสริมเหล็ก ซอยบุญพา หมู่ที่ 4</t>
  </si>
  <si>
    <t xml:space="preserve">ก่อสร้างถนน คสล กว้าง4เมตร ระยะทาง 572เมตร หนา 0.15 เมตร หรือมีพื้นที่ในการดำเนินการ ไม่น้อยกว่า 2,288 ตารางเมตร(ตามแบบที่ อบต.กำหนด)  </t>
  </si>
  <si>
    <t>โครงการบุกเบิก ซอยพระฤาษี หมู่ที่ 5</t>
  </si>
  <si>
    <t xml:space="preserve">บุกเบิกถนน กว้าง 5  เมตร ระยะทาง 520 เมตร หนา 0.15 เมตร หรือมีพื้นที่ในการดำเนินการ ไม่น้อยกว่า 2,600 ตารางเมตร (ตามแบบที่ อบต.กำหนด) </t>
  </si>
  <si>
    <t xml:space="preserve">ก่อสร้างถนนคอนกรีตเสริมเหล็ก ซอยณรงค์อุทิศ (หมู่ที่ 6) </t>
  </si>
  <si>
    <t xml:space="preserve">ก่อสร้างถนน คสล กว้าง 4 เมตร ระยะทาง 500 เมตร หนา 0.15 เมตร หรือมีพื้นที่ในการดำเนินการ ไม่น้อยกว่า 2,000 ตารางเมตร (ตามแบบที่ อบต.กำหนด)  </t>
  </si>
  <si>
    <t>โครงการก่อสร้างถนนคอนกรีตเสริมเหล็ก ซอยขุนราษฎร์-บ้านนาเดิม หมู่ที่ 1</t>
  </si>
  <si>
    <t xml:space="preserve">ก่อสร้างถนนคสล กว้าง6เมตร ระยะทาง 365เมตร หนา 0.15 เมตร หรือมีพื้นที่ในการดำเนินการ ไม่น้อยกว่า2,160ตารางเมตร (ตามแบบที่ อบต.กำหนด)  </t>
  </si>
  <si>
    <t>โครงการบุกเบิกถนนซอยโรงตีเหล็ก หมู่ที่ 5</t>
  </si>
  <si>
    <t xml:space="preserve">บุกเบิกถนน กว้าง 5 เมตร ระยะทาง 350 เมตร หรือมีพื้นที่ในการดำเนินการ ไม่น้อยกว่า 1,750 ตารางเมตร (ตามแบบที่ อบต.กำหนด)  </t>
  </si>
  <si>
    <t>โครงการก่อสร้างถนนคอนกรีตเสริมเหล็ก สายศิลป์ชัย - ไสดงใน หมู่ที่ 7</t>
  </si>
  <si>
    <t xml:space="preserve">ก่อสร้างถนนคอนกรีตเสริมเหล็ก กว้าง 6 เมตร ระยะทาง 500 เมตร หนา 0.15 เมตร หรือมีพื้นที่ในการดำเนินการ ไม่น้อยกว่า 3,000 ตารางเมตร (ตามแบบที่ อบต.กำหนด)  </t>
  </si>
  <si>
    <t>ขุดบ่อบาดาลพร้อมอุปกรณ์ซัมเมอร์ส ขนาดเส้นผ่าศูนย์กลาง 6 นิ้ว ความลึก 60-100 เมตร ปริมาณไม่น้อยกว่า 5.0 ลูกบาศก์เมตร</t>
  </si>
  <si>
    <t>โครงการก่อสร้างระบบประปาหมู่บ้าน (ถังน้ำทรงแชมเปญ)  หมู่ที่ 3</t>
  </si>
  <si>
    <t xml:space="preserve">ก่อสร้างระบบประปาหมู่บ้าน (ถังน้ำทรงแชมเปญ)  ขนาดความจุ 20 ลบ.ม. สูง 20 เมตร </t>
  </si>
  <si>
    <t>ค่าบำรุงรักษาและซ่อมแซม</t>
  </si>
  <si>
    <t xml:space="preserve">เพื่อจ่ายเป็นค่าซ่อมแซมบำรุงรักษาทรัพย์สิน </t>
  </si>
  <si>
    <t xml:space="preserve"> (1) แผนงานสาธารณสุข</t>
  </si>
  <si>
    <t>โครงการฉีดวัคซีนป้องกันโรคพิษสุนัขบ้า (ตามโครงการสัตว์ปลอดโรค คนปลอดภัยจากโรคพิษสุนัขบ้าฯ)</t>
  </si>
  <si>
    <t xml:space="preserve">เพื่อจ่ายเป็นค่าใช้จ่ายในการสำรวจสุนัขและแมว ฯลฯ </t>
  </si>
  <si>
    <t>สนับสนุนเงินสงเคราะห์เบี้ยยังชีพแก่ผู้ป่วยเอดส์</t>
  </si>
  <si>
    <t>ผู้ป่วยเอดส์ จำนวน 10 คน/จ่ายเบื้ยยังชีพ จำนวน 12 เดือน</t>
  </si>
  <si>
    <t>สนับสนุนเงินสงเคราะห์เบี้ยยังชีพผู้สูงอายุ</t>
  </si>
  <si>
    <t xml:space="preserve">จ่ายเบี้ยยังชีพให้แก่ ผู้สูงอายุ </t>
  </si>
  <si>
    <t>สนับสนุนเงินสงเคราะห์เบี้ยยังชีพคนพิการ</t>
  </si>
  <si>
    <t>โครงการส่งเสริมระบบหลักประกันสุขภาพถ้วนหน้าให้แก่ประชาชน (สปสช.)</t>
  </si>
  <si>
    <t>สมทบงบประมาณในการจัดการทางสาธารณะของกองทุน สปสช.</t>
  </si>
  <si>
    <t xml:space="preserve"> (3) แผนงานการศาสนา วัฒนธรรม และนันทนาการ</t>
  </si>
  <si>
    <t>สนับสนุนค่าใช้จ่ายในการจัดส่งนักกีฬาเข้าร่วมแข่งขันกับหน่วยงานอื่น</t>
  </si>
  <si>
    <t>จัดซื้อวัสดุเครื่องแต่งกาย</t>
  </si>
  <si>
    <t>จัดซื้อวัสดุเครื่องแต่งกาย ในการแข่ง ขันกีฬาและจัดส่งนักกีฬาในสังกัดเข้าร่วมแข่งขันกับหน่วยงานอื่น</t>
  </si>
  <si>
    <t>จัดการแข่งขันกีฬาทุ่งเตาใหม่คัพเพื่อเป็นการเชื่อมความสัมพันธ์ภายในตำบล</t>
  </si>
  <si>
    <t>โครงการจัดการแข่งขันกีฬาและกรีฑา เด็ก เยาวชน และประชาชน ตำบลทุ่งเตาใหม่</t>
  </si>
  <si>
    <t xml:space="preserve">จัดการแข่งขันกีฬา กรีฑา เพื่อส่งเสริมให้เด็ก เยาวชน และประชาชนได้ใช้เวลาว่างให้เป็นประโยชน์ ห่างไกลยาเสพติด </t>
  </si>
  <si>
    <t>(1) แผนงานการศึกษา</t>
  </si>
  <si>
    <t xml:space="preserve">โครงการสนับสนุนค่าใช้จ่ายการบริหารสถานศึกษา                   </t>
  </si>
  <si>
    <t xml:space="preserve">โครงการสนับสนุนค่าใช้จ่ายการบริหารสถานศึกษา – อาหารกลางวัน </t>
  </si>
  <si>
    <t xml:space="preserve">โครงการอาหารกลางวันของโรงเรียนในสังกัด สพฐ.ในพื้นที่ ต.ทุ่งเตาใหม่ จำนวน 5 แห่ง  </t>
  </si>
  <si>
    <t>เพื่อให้นักเรียนได้รับอาหารกลางวันที่มีคุณภาพและสารอาหารครบถ้วน</t>
  </si>
  <si>
    <t xml:space="preserve">สำนักปลัด </t>
  </si>
  <si>
    <t>โครงการให้ความรู้และการป้องกันภัย ศพด.บ้านไสดง</t>
  </si>
  <si>
    <t>มีการจัดกิจกรรมเพื่อให้เด็กเล็กมีความรู้/ทักษะเกี่ยวกับการเฝ้าระวังและป้องกันภัยต่าง ๆ</t>
  </si>
  <si>
    <t>4. ยุทธศาสตร์การพัฒนาด้านการจัดระเบียบชุมชน สังคม และการรักษาความสงบเรียบร้อย</t>
  </si>
  <si>
    <r>
      <t xml:space="preserve"> </t>
    </r>
    <r>
      <rPr>
        <b/>
        <sz val="16"/>
        <color theme="1"/>
        <rFont val="TH SarabunIT๙"/>
        <family val="2"/>
      </rPr>
      <t>(1) แผนงานสร้างความเข้มแข็งของชุมชน</t>
    </r>
  </si>
  <si>
    <t>จัดตั้งศูนย์เรียนรู้เศรษฐกิจพอเพียง เพื่อเป็นแหล่งเรียนรู้ด้านการเกษตร ลดรายจ่าย สร้างรายได้ในชีวิตอย่างพอควร</t>
  </si>
  <si>
    <t>โครงการฝึกอบรมให้ความรู้เกี่ยวกับความปลอดภัยในครัวเรือนและการป้องกันภัยทางถนน</t>
  </si>
  <si>
    <t>จัดโครงการฝึกอบรมเพื่อให้สมาชิกในครัวเรือนมีความรู้ในความปลอดภัยในชีวิตและทรัพย์สิน</t>
  </si>
  <si>
    <r>
      <t xml:space="preserve"> </t>
    </r>
    <r>
      <rPr>
        <b/>
        <sz val="16"/>
        <color rgb="FF000000"/>
        <rFont val="TH SarabunIT๙"/>
        <family val="2"/>
      </rPr>
      <t>(2) แผนงานรักษาความสงบภายใน</t>
    </r>
  </si>
  <si>
    <t>โครงการรณรงค์ป้องกันและลดอุบัติเหตุทางถนน</t>
  </si>
  <si>
    <t>จัดโครงการ เพื่อให้ความรู้แก่ ประชาชนในการรักษาความปลอดภัยในชีวิตและทรัพย์สินของประชาชน</t>
  </si>
  <si>
    <t>กองคลัง</t>
  </si>
  <si>
    <t xml:space="preserve"> (3) แผนงานงบกลาง </t>
  </si>
  <si>
    <t xml:space="preserve">เงินสำรองจ่าย (กรณีฉุกเฉินเกี่ยว กับอุบัติภัยและสาธารณภัยต่างๆ) </t>
  </si>
  <si>
    <t>กรณีฉุกเฉินเกี่ยวกับอุบัติภัยและสาธารณภัยต่าง ๆ ภายในตำบลทุ่งเตาใหม่</t>
  </si>
  <si>
    <r>
      <t xml:space="preserve"> (1) แผนงานเคหะและชุมชน</t>
    </r>
    <r>
      <rPr>
        <sz val="16"/>
        <color rgb="FF000000"/>
        <rFont val="TH SarabunIT๙"/>
        <family val="2"/>
      </rPr>
      <t xml:space="preserve"> </t>
    </r>
  </si>
  <si>
    <t>เพื่อบริหารจัดการขยะในตำบลทุ่งเตาใหม่</t>
  </si>
  <si>
    <r>
      <t xml:space="preserve"> </t>
    </r>
    <r>
      <rPr>
        <b/>
        <sz val="16"/>
        <color rgb="FF000000"/>
        <rFont val="TH SarabunIT๙"/>
        <family val="2"/>
      </rPr>
      <t xml:space="preserve">(2) แผนงานการเกษตร </t>
    </r>
  </si>
  <si>
    <t>โครงการปลูกต้นไม้เฉลิมพระเกียรติฯ</t>
  </si>
  <si>
    <t xml:space="preserve">ปลูกต้นไม้ เพื่อเป็นการเฉลิมพระเกียรติเนื่องในโอกาสต่าง ๆ </t>
  </si>
  <si>
    <t xml:space="preserve"> (1) แผนงานการศาสนา วัฒนธรรม และนันทนาการ</t>
  </si>
  <si>
    <t xml:space="preserve">โครงการวันเด็กแห่งชาติ  </t>
  </si>
  <si>
    <t xml:space="preserve">จัดกิจกรรมต่าง ๆ เพื่อส่งเสริมและพัฒนาศักยภาพด้านต่าง ๆ ของเด็ก </t>
  </si>
  <si>
    <t xml:space="preserve">โครงการส่งเสริมกิจกรรมด้านจริยธรรม การเรียนรู้ การอนุรักษ์ศิลปวัฒนธรรมและภูมิปัญญาท้องถิ่น </t>
  </si>
  <si>
    <t xml:space="preserve">จัดกิจกรรมเพื่อส่งเสริมให้ เด็กเยาวชน และประชาชนทั่วไป </t>
  </si>
  <si>
    <t>(2) แผนงานสร้างความเข้มแข็งของชุมชน</t>
  </si>
  <si>
    <t>โครงการอายุยืน คืนความสุขผู้สูงวัย</t>
  </si>
  <si>
    <t>จัดกิจกรรมเพื่อสืบสานประเพณีรดน้ำผู้สูงอายุ</t>
  </si>
  <si>
    <r>
      <t xml:space="preserve"> </t>
    </r>
    <r>
      <rPr>
        <b/>
        <sz val="16"/>
        <color rgb="FF000000"/>
        <rFont val="TH SarabunIT๙"/>
        <family val="2"/>
      </rPr>
      <t>(1) แผนงานบริหารงานทั่วไป</t>
    </r>
  </si>
  <si>
    <t>โครงการติดตั้งป้ายประชาสัมพันธ์ อบต.ทุ่งเตาใหม่</t>
  </si>
  <si>
    <t xml:space="preserve">ติดตั้งป้ายประชาสัมพันธ์ต่าง เพื่อให้ประชาชนรับทราบข้อมูลข่าวสารต่าง ๆ </t>
  </si>
  <si>
    <t>โครงการปรับปรุงภูมิทัศน์ บริเวณสำนักงาน อบต</t>
  </si>
  <si>
    <t>เพื่อให้มีสถานที่สำหรับอำนวยความสะดวกให้แก่ประชาชนที่มาติดต่อราชการ</t>
  </si>
  <si>
    <t xml:space="preserve">โครงการพัฒนาบริหารงานที่มีประสิทธิภาพ </t>
  </si>
  <si>
    <t>จัดโครงการเพื่อพบปะประชาชนในพื้นที่และเพื่อเพิ่มประสิทธิภาพในการจัดเก็บรายได้</t>
  </si>
  <si>
    <t xml:space="preserve">โครงการจัดการเลือกตั้ง </t>
  </si>
  <si>
    <t>เพื่อจ่ายเป็นค่าใช้จ่ายในการเลือกตั้ง การประชาสัมพันธ์ การรณรงค์ หรือการให้ข้อมูลข่าวสารในการเลือกตั้ง</t>
  </si>
  <si>
    <t xml:space="preserve">จัดโครงการ เพื่อให้ผู้บริหารท้องถิ่น สมาชิก อบต. และพนักงานส่วนตำบลได้รับความรู้ความเข้าใจเกี่ยวกับคุณธรรม จริยธรรม  </t>
  </si>
  <si>
    <t>โครงการตรวจสอบคุณภาพน้ำ อุปโภค บริโภค</t>
  </si>
  <si>
    <t>จัดโครงการเพื่อส่งเสริมให้ประชาชนในตำบลทุ่งเตาใหม่มีน้ำสำหรับการอุปโภค บริโภค ที่มีคุณภาพ</t>
  </si>
  <si>
    <t xml:space="preserve"> (2) แผนงานบริหารงานคลัง</t>
  </si>
  <si>
    <t xml:space="preserve">จัดโครงการ เพื่อเพิ่มทักษะการใช้โปรแกรมสำหรับการจัดเก็บภาษี อบต.ทุ่งเตาใหม่ </t>
  </si>
  <si>
    <t>โครงการเช่าระบบจัดเก็บข้อมูลสารสนเทศด้านแผนที่ภาษีและทะเบียนทรัพย์สิน</t>
  </si>
  <si>
    <t>จัดโครงการ เพื่อให้การจัดเก็บข้อมูลด้านแผนที่ภาษีและทะเบียนทรัพย์สินมีประสิทธิภาพยิ่งขึ้น</t>
  </si>
  <si>
    <t>โครงการความร่วมมือการชำระภาษีผ่านธนาคาร</t>
  </si>
  <si>
    <t>จัดโครงการ เพื่อรณรงค์การชำระภาษีท้องถิ่นผ่านธนาคารฯ</t>
  </si>
  <si>
    <t xml:space="preserve">โครงการปรับปรุงแผนที่ภาษีและทะเบียนทรัพย์สิน </t>
  </si>
  <si>
    <t>โครงการจัดทำสื่อประชาสัมพันธ์ในการชำระภาษีและค่าธรรมเนียม</t>
  </si>
  <si>
    <t>จัดโครงการ เพื่อประชาสัมพันธ์ระยะเวลาการจัดเก็บภาษีของท้องถิ่นให้ประชาชนทราบ</t>
  </si>
  <si>
    <r>
      <t xml:space="preserve">     </t>
    </r>
    <r>
      <rPr>
        <b/>
        <sz val="16"/>
        <color theme="1"/>
        <rFont val="TH SarabunIT๙"/>
        <family val="2"/>
      </rPr>
      <t>7.๒ การพัฒนาสังคม คุณธรรม จริยธรรม</t>
    </r>
  </si>
  <si>
    <t xml:space="preserve">     7.3 การพัฒนาด้านการส่งเสริมประชาธิปไตย ความเสมอภาคและสิทธิเสรีภาพ</t>
  </si>
  <si>
    <r>
      <t xml:space="preserve">      </t>
    </r>
    <r>
      <rPr>
        <b/>
        <sz val="16"/>
        <color rgb="FF000000"/>
        <rFont val="TH SarabunIT๙"/>
        <family val="2"/>
      </rPr>
      <t>(3) แผนงานสร้างความเข้มแข็งของชุมชน</t>
    </r>
  </si>
  <si>
    <t xml:space="preserve">โครงการปลูกจิตสำนึกและส่งเสริมความตระหนักรู้เกี่ยวกับการป้องกันและปราบปรามการทุจริต </t>
  </si>
  <si>
    <t>เพื่อส่งเสริมและให้ความรู้เกี่ยวกับการป้องกันและปราบปรามการทุจริตให้แก่ผู้บริหาร พนักงานส่วนตำบล</t>
  </si>
  <si>
    <t>โครงการสร้างทัศนคติและจิตสำนึกที่ดีงาม</t>
  </si>
  <si>
    <t>เพื่อสร้างทัศนคติและจิตสำนึกที่ดีงามในการอยู่ร่วมกันอย่างสมานฉันท์โดยเน้นการมีส่วนร่วมของประชาชนในหมู่บ้าน</t>
  </si>
  <si>
    <t xml:space="preserve">โครงการค่ายพุทธธรรมนำใจห่างไกลยาเสพติด </t>
  </si>
  <si>
    <t xml:space="preserve">เพื่อส่งเสริมให้เด็กมีศีลธรรม คุณธรรม จริยธรรม </t>
  </si>
  <si>
    <t xml:space="preserve"> (1) แผนงานสร้างความเข้มแข็งชุมชน</t>
  </si>
  <si>
    <t xml:space="preserve">โครงการพัฒนาบุคลากรผู้นำยุคใหม่  </t>
  </si>
  <si>
    <t>เพื่อพัฒนาศักยภาพของบุคลากรในการปฏิบัติการด้านบริการสาธารณะ</t>
  </si>
  <si>
    <t>โครงการก่อสร้างถนนคอนกรีตเสริมเหล็ก สายห้วยชัน - พิพัฒน์พงศ์ หมู่ที่ 5</t>
  </si>
  <si>
    <t xml:space="preserve">ก่อสร้างถนน คสล กว้าง5เมตร ระยะทาง 255เมตร หนา 0.15 เมตร หรือมีพื้นที่ในการดำเนินการ ไม่น้อยกว่า1,775ตารางเมตร (ตามแบบที่ อบต.กำหนด)  </t>
  </si>
  <si>
    <t xml:space="preserve"> (1) แผนงานอุตสาหกรรมและการโยธา</t>
  </si>
  <si>
    <t>โครงการก่อสร้างถนนคอนกรีตเสริมเหล็ก ซอยอินทร์ทรัพย์ หมู่ที่ 8</t>
  </si>
  <si>
    <t>โครงการขุดเจาะบ่อบาดาลพร้อมติดตั้งอุปกรณ์ซัมเมอร์ส หมู่ที่ 3</t>
  </si>
  <si>
    <t>๑.พัฒนาเส้นทางคมนาคมการขนส่งให้มีคุณภาพและได้มาตรฐาน</t>
  </si>
  <si>
    <r>
      <t>2</t>
    </r>
    <r>
      <rPr>
        <b/>
        <sz val="16"/>
        <color theme="1"/>
        <rFont val="TH SarabunIT๙"/>
        <family val="2"/>
      </rPr>
      <t>.2 พัฒนาด้านสวัสดิการและสาธารณสุข</t>
    </r>
  </si>
  <si>
    <t xml:space="preserve">ดำเนินการฉีดวัคซีนป้องกันโรคพิษสุนัขบ้า ภายในพื้นที่ ต.ทุ่งเตาใหม่ </t>
  </si>
  <si>
    <t>(2) แผนงานงบกลาง</t>
  </si>
  <si>
    <t xml:space="preserve">จ่ายเบี้ยยังชีพให้แก่ ผู้พิการ </t>
  </si>
  <si>
    <t>จัดส่งนักกีฬาเข้าร่วมแข่งขันกับหน่วยงานอื่น/อุดหนุนที่ทำการปกครองอำเภอบ้านนาสาร</t>
  </si>
  <si>
    <t>โครงการแข่งขันกีฬาทุ่งเตาใหม่คัพ</t>
  </si>
  <si>
    <t>ค่ากิจกรรมพัฒนาผู้เรียน ศูนย์พัฒนาเด็กเล็กของอบต. ทุ่งเตาใหม่   </t>
  </si>
  <si>
    <t>ค่าเครื่องแบบนักเรียน ศูนย์พัฒนาเด็กเล็กของอบต. ทุ่งเตาใหม่   </t>
  </si>
  <si>
    <t>ค่าจัดการเรียนการสอน ศูนย์พัฒนาเด็กเล็กของอบต. ทุ่งเตาใหม่   </t>
  </si>
  <si>
    <t>ค่าอุปกรณ์การเรียน ศูนย์พัฒนาเด็กเล็กของอบต. ทุ่งเตาใหม่   </t>
  </si>
  <si>
    <t>สนับสนุนค่าอาหารกลางวันให้แก่ ศพด. บ้านไสดง องค์การบริหารส่วนตำบลทุ่งเตาใหม่ จำนวน 1 แห่ง</t>
  </si>
  <si>
    <t>เงินอุดหนุนสำหรับสนับสนุน อาหารเสริม (นม) สำหรับศูนย์พัฒนาเด็กเล็ก</t>
  </si>
  <si>
    <t>โครงการจัดตั้งศูนย์เรียนรู้เศรษฐกิจพอเพียง อบต.ทุ่งเตาใหม่</t>
  </si>
  <si>
    <t xml:space="preserve">โครงการจัดการขยะ ต.ทุ่งเตาใหม่ </t>
  </si>
  <si>
    <t>โครงการอบรมคุณธรรมจริยธรรมของผู้บริหาร สมาชิกสภา พนักงานส่วนตำบล พนักงานจ้าง อบต.ทุ่งเตาใหม่</t>
  </si>
  <si>
    <t>จัดโครงการเพื่อเพิ่มประสิทธิภาพการจัดเก็บรายได้และมีฐานข้อมูลที่แน่นอน</t>
  </si>
  <si>
    <t>โอนเพิ่ม</t>
  </si>
  <si>
    <t>โอนลด</t>
  </si>
  <si>
    <t>ผูกพัน</t>
  </si>
  <si>
    <t>ค่าหนังสือเรียน ศูนย์พัฒนาเด็กเล็กของอบต. ทุ่งเตาใหม่   </t>
  </si>
  <si>
    <t>โครงการฝึกทักษะการเล่นฟุตบอลเด็กและเยาวชนในตำบลทุ่งเตาใหม่</t>
  </si>
  <si>
    <t>กรณีจ่ายขาดเงินสะสม (ประจำปีงบประมาณ พ.ศ. 2567)</t>
  </si>
  <si>
    <t>ซ่อมแซมคอสะพานห้วยกลั้ง (ซอยพัฒนา) หมู่ที่ 7</t>
  </si>
  <si>
    <t>ซ่อมแซมท่อระบายน้ำบริเวณห้วยกลั้ง (ถนนสายทุ่งนาเหนือ-คลองยา) หมู่ที่ 7</t>
  </si>
  <si>
    <t>ก่อสร้างถนนคอนกรีตเสริมเหล็กซอยบุญทรัพย์ หมู่ที่ 4</t>
  </si>
  <si>
    <t>โครงการบุกเบิกถนนซอยเพชรอาวุธ หมู่ที่ 1</t>
  </si>
  <si>
    <t>งานเทศกาลเงาะโรงเรียน (GI)</t>
  </si>
  <si>
    <t>7.1 การพัฒนาศักยภาพบุคลากร และองค์กรปกครองส่วนท้องถิ่นให้มีขีดสมรรถนะสูง</t>
  </si>
  <si>
    <t xml:space="preserve">รวมทั้งสิ้น </t>
  </si>
  <si>
    <t>ผลการดำเนินงาน</t>
  </si>
  <si>
    <t xml:space="preserve">โครงการจัดการแข่งขันกีฬาและกรีฑา เด็ก เยาวชน และประชาชนท้องถิ่นสัมพันธ์ อ.บ้านนาสาร </t>
  </si>
  <si>
    <t xml:space="preserve">รายงานผลการดำเนินงาน ประจำปี พ.ศ. 2567 </t>
  </si>
  <si>
    <t xml:space="preserve">องค์การบริหารส่วนตำบลทุ่งเตาใหม่ อำเภอบ้านนาสาร จังหวัดสุราษฎร์ธานี </t>
  </si>
  <si>
    <t>งบประมาณที่ได้รับจัดสรร</t>
  </si>
  <si>
    <t>งบประมาณคงเหลือ</t>
  </si>
  <si>
    <t>งบประมาณที่เบิกจ่าย</t>
  </si>
  <si>
    <t>ไม่ได้ดำเนินการ</t>
  </si>
  <si>
    <t>อยู่ระหว่างการดำเนินการ</t>
  </si>
  <si>
    <t>ช่วงระยะเวลาการดำเนินงาน</t>
  </si>
  <si>
    <t>หมายเหตุ</t>
  </si>
  <si>
    <t>จัดซื้ออาหารเสริม (นม) ให้แก่ -ศพด. ในสังกัดองค์การบริหารส่วนตำบลทุ่งเตาใหม่ -โรงเรียนในสังกัด สพฐ. จำนวน 5 แห่งคนละ 7.51บาท  260 วัน</t>
  </si>
  <si>
    <t xml:space="preserve">โครงการฝึกอบรมการใช้งานระบบโปรแกรมแผนที่ภาษีและทะเบียนทรัพย์สิน (LTAX 3000) เชิงปฏิบัติการเพื่อเพิ่มทักษะในการใช้โปรแกรมสำหรับการจัดเก็บภาษีที่ดินและสิ่งก่อสร้าง อบต.ทุ่งเตาใหม่ อ.บ้านนาสาร    จ.สุราษฎร์ธานี </t>
  </si>
  <si>
    <t>2.3 ส่งเสริมด้านกีฬาและนันทนาการ</t>
  </si>
  <si>
    <t>4.2 การพัฒนาศักยภาพผู้นำชุมชน ผู้นำท้องถิ่น ประชาชนและสร้างความเข้มแข็งของชุมชน</t>
  </si>
  <si>
    <t>5.1 การอนุรักษ์ ส่งเสริม ฟื้นฟู สร้างเครือข่ายและเฝ้าระวังทรัพยากรธรรมชาติและสิ่งแวดล้อม</t>
  </si>
  <si>
    <t>6.2 การส่งเสริม อนุรักษ์ ศิลปวัฒนธรรม จารีตประเพณี ปราชญ์ชาวบ้านและภูมิปัญญาท้องถิ่น</t>
  </si>
  <si>
    <t>√</t>
  </si>
  <si>
    <t>ต.ค. 66 - ก.ย.67</t>
  </si>
  <si>
    <t>กันเงินไว้ ดำเนินการในปี งปม. 2568</t>
  </si>
  <si>
    <t xml:space="preserve">ยกเลิกโครงการ </t>
  </si>
  <si>
    <t>จัดโครงการฝึกทักษะการเล่นฟุตบอลให้แก่ เด็กและเยาวชน</t>
  </si>
  <si>
    <t>ต.ค. 66 / พ.ค. 67</t>
  </si>
  <si>
    <t>ซ่อมแซมคอสะพานที่ชำรุดเสียหาย</t>
  </si>
  <si>
    <t xml:space="preserve">ซ่อมแซมท่อระบายน้ำ </t>
  </si>
  <si>
    <t xml:space="preserve">ก่อสร้างถนน คสล กว้าง 5 เมตร ระยะทาง 500 เมตร หนา 0.15 เมตร หรือมีพื้นที่ในการดำเนินการ ไม่น้อยกว่า 2,500 ตารางเมตร (ตามแบบที่ อบต.กำหนด)  </t>
  </si>
  <si>
    <t>8.1 การพัฒนาศักยภาพบุคลากร และองค์กรปกครองส่วนท้องถิ่นให้มีขีดสมรรถนะสูง/ 8.2 การพัฒนาสังคม คุณธรรม จริยธรรม</t>
  </si>
  <si>
    <t xml:space="preserve">ผลการดำเนินงานตามแผนการดำเนินงาน ประจำปี งบประมาณ พ.ศ. 2567 </t>
  </si>
  <si>
    <t>ผลการใช้จ่ายงบประมาณ</t>
  </si>
  <si>
    <t>ส.ค 67</t>
  </si>
  <si>
    <t>ก.ค 67</t>
  </si>
  <si>
    <t>มิ.ย 67</t>
  </si>
  <si>
    <t xml:space="preserve">ส.ค 67 </t>
  </si>
  <si>
    <t xml:space="preserve">ร่วมกิจกรรมในระดับอำเภอ เป็นการส่งเสริมงานประเพณีท้องถิ่น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</si>
</sst>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2"/>
      <color rgb="FF000000"/>
      <name val="TH SarabunIT๙"/>
      <family val="2"/>
    </font>
    <font>
      <b/>
      <sz val="16"/>
      <color theme="1"/>
      <name val="Arial"/>
      <family val="2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1"/>
      <color theme="1"/>
      <name val="Tahoma"/>
      <family val="2"/>
      <scheme val="minor"/>
    </font>
    <font>
      <sz val="12"/>
      <color rgb="FF000000"/>
      <name val="TH SarabunIT๙"/>
      <family val="2"/>
    </font>
    <font>
      <sz val="11"/>
      <color rgb="FFFF0000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 wrapText="1"/>
    </xf>
    <xf numFmtId="17" fontId="4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0" fillId="3" borderId="1" xfId="0" applyFill="1" applyBorder="1"/>
    <xf numFmtId="3" fontId="3" fillId="0" borderId="1" xfId="0" applyNumberFormat="1" applyFont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1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3" fontId="9" fillId="3" borderId="1" xfId="0" applyNumberFormat="1" applyFont="1" applyFill="1" applyBorder="1"/>
    <xf numFmtId="0" fontId="4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7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17" fontId="4" fillId="3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3" fillId="3" borderId="1" xfId="0" applyFont="1" applyFill="1" applyBorder="1"/>
    <xf numFmtId="0" fontId="14" fillId="3" borderId="1" xfId="0" applyFont="1" applyFill="1" applyBorder="1"/>
    <xf numFmtId="2" fontId="3" fillId="0" borderId="1" xfId="0" applyNumberFormat="1" applyFont="1" applyBorder="1" applyAlignment="1">
      <alignment vertical="top" wrapText="1"/>
    </xf>
    <xf numFmtId="17" fontId="3" fillId="0" borderId="1" xfId="0" applyNumberFormat="1" applyFont="1" applyBorder="1" applyAlignment="1">
      <alignment horizontal="left" vertical="top"/>
    </xf>
    <xf numFmtId="17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0" fontId="9" fillId="2" borderId="1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topLeftCell="A158" zoomScaleNormal="100" workbookViewId="0">
      <selection activeCell="C168" sqref="C168"/>
    </sheetView>
  </sheetViews>
  <sheetFormatPr defaultRowHeight="13.8" x14ac:dyDescent="0.25"/>
  <cols>
    <col min="1" max="1" width="4.19921875" customWidth="1"/>
    <col min="2" max="2" width="18.19921875" customWidth="1"/>
    <col min="3" max="3" width="31.5" customWidth="1"/>
    <col min="4" max="4" width="13.3984375" customWidth="1"/>
    <col min="5" max="7" width="12.59765625" hidden="1" customWidth="1"/>
    <col min="8" max="8" width="13.59765625" customWidth="1"/>
    <col min="9" max="9" width="15.59765625" customWidth="1"/>
    <col min="10" max="10" width="17.3984375" hidden="1" customWidth="1"/>
    <col min="11" max="11" width="8" customWidth="1"/>
    <col min="14" max="14" width="14.09765625" customWidth="1"/>
  </cols>
  <sheetData>
    <row r="1" spans="1:15" ht="21" customHeight="1" x14ac:dyDescent="0.4">
      <c r="A1" s="112" t="s">
        <v>161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21" customHeight="1" x14ac:dyDescent="0.4">
      <c r="A2" s="112" t="s">
        <v>186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21" customHeight="1" x14ac:dyDescent="0.4">
      <c r="A3" s="112" t="s">
        <v>162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ht="21" x14ac:dyDescent="0.25">
      <c r="A4" s="1" t="s">
        <v>13</v>
      </c>
    </row>
    <row r="5" spans="1:15" ht="21" x14ac:dyDescent="0.25">
      <c r="A5" s="7" t="s">
        <v>129</v>
      </c>
    </row>
    <row r="6" spans="1:15" ht="21" x14ac:dyDescent="0.25">
      <c r="A6" s="6" t="s">
        <v>126</v>
      </c>
    </row>
    <row r="7" spans="1:15" ht="41.25" customHeight="1" x14ac:dyDescent="0.25">
      <c r="A7" s="107" t="s">
        <v>14</v>
      </c>
      <c r="B7" s="107" t="s">
        <v>0</v>
      </c>
      <c r="C7" s="107" t="s">
        <v>15</v>
      </c>
      <c r="D7" s="115" t="s">
        <v>163</v>
      </c>
      <c r="E7" s="45" t="s">
        <v>146</v>
      </c>
      <c r="F7" s="45" t="s">
        <v>147</v>
      </c>
      <c r="G7" s="45" t="s">
        <v>148</v>
      </c>
      <c r="H7" s="113" t="s">
        <v>187</v>
      </c>
      <c r="I7" s="114"/>
      <c r="J7" s="105" t="s">
        <v>1</v>
      </c>
      <c r="K7" s="107" t="s">
        <v>159</v>
      </c>
      <c r="L7" s="107"/>
      <c r="M7" s="107"/>
      <c r="N7" s="107" t="s">
        <v>168</v>
      </c>
      <c r="O7" s="111" t="s">
        <v>169</v>
      </c>
    </row>
    <row r="8" spans="1:15" ht="45" customHeight="1" x14ac:dyDescent="0.25">
      <c r="A8" s="107"/>
      <c r="B8" s="107"/>
      <c r="C8" s="107"/>
      <c r="D8" s="116"/>
      <c r="E8" s="46" t="s">
        <v>16</v>
      </c>
      <c r="F8" s="46" t="s">
        <v>16</v>
      </c>
      <c r="G8" s="46" t="s">
        <v>16</v>
      </c>
      <c r="H8" s="45" t="s">
        <v>165</v>
      </c>
      <c r="I8" s="45" t="s">
        <v>164</v>
      </c>
      <c r="J8" s="105"/>
      <c r="K8" s="52" t="s">
        <v>166</v>
      </c>
      <c r="L8" s="53" t="s">
        <v>167</v>
      </c>
      <c r="M8" s="53" t="s">
        <v>17</v>
      </c>
      <c r="N8" s="107"/>
      <c r="O8" s="111"/>
    </row>
    <row r="9" spans="1:15" ht="97.5" customHeight="1" x14ac:dyDescent="0.25">
      <c r="A9" s="33">
        <v>1</v>
      </c>
      <c r="B9" s="8" t="s">
        <v>18</v>
      </c>
      <c r="C9" s="47" t="s">
        <v>19</v>
      </c>
      <c r="D9" s="11">
        <v>96000</v>
      </c>
      <c r="E9" s="11">
        <v>0</v>
      </c>
      <c r="F9" s="11">
        <v>50000</v>
      </c>
      <c r="G9" s="11">
        <v>4000</v>
      </c>
      <c r="H9" s="11">
        <v>23600</v>
      </c>
      <c r="I9" s="11">
        <f>+D9-H9</f>
        <v>72400</v>
      </c>
      <c r="J9" s="33" t="s">
        <v>2</v>
      </c>
      <c r="K9" s="10"/>
      <c r="L9" s="22"/>
      <c r="M9" s="20" t="s">
        <v>176</v>
      </c>
      <c r="N9" s="22" t="s">
        <v>177</v>
      </c>
      <c r="O9" s="83"/>
    </row>
    <row r="10" spans="1:15" ht="50.25" customHeight="1" x14ac:dyDescent="0.25">
      <c r="A10" s="15">
        <v>2</v>
      </c>
      <c r="B10" s="49" t="s">
        <v>39</v>
      </c>
      <c r="C10" s="49" t="s">
        <v>40</v>
      </c>
      <c r="D10" s="13">
        <v>100000</v>
      </c>
      <c r="E10" s="13">
        <v>0</v>
      </c>
      <c r="F10" s="13">
        <v>250000</v>
      </c>
      <c r="G10" s="13">
        <v>0</v>
      </c>
      <c r="H10" s="13">
        <v>42578.7</v>
      </c>
      <c r="I10" s="11">
        <f>+D10-H10</f>
        <v>57421.3</v>
      </c>
      <c r="J10" s="15" t="s">
        <v>2</v>
      </c>
      <c r="K10" s="16"/>
      <c r="L10" s="22"/>
      <c r="M10" s="20" t="s">
        <v>176</v>
      </c>
      <c r="N10" s="22" t="s">
        <v>177</v>
      </c>
      <c r="O10" s="83"/>
    </row>
    <row r="11" spans="1:15" ht="84" x14ac:dyDescent="0.25">
      <c r="A11" s="15">
        <v>1</v>
      </c>
      <c r="B11" s="49" t="s">
        <v>22</v>
      </c>
      <c r="C11" s="49" t="s">
        <v>23</v>
      </c>
      <c r="D11" s="13">
        <v>1111000</v>
      </c>
      <c r="E11" s="13">
        <v>0</v>
      </c>
      <c r="F11" s="13">
        <v>0</v>
      </c>
      <c r="G11" s="13">
        <v>1111000</v>
      </c>
      <c r="H11" s="13">
        <v>0</v>
      </c>
      <c r="I11" s="11">
        <f>+D11-H11</f>
        <v>1111000</v>
      </c>
      <c r="J11" s="49" t="s">
        <v>2</v>
      </c>
      <c r="K11" s="20" t="s">
        <v>176</v>
      </c>
      <c r="L11" s="22"/>
      <c r="M11" s="22"/>
      <c r="N11" s="90" t="s">
        <v>178</v>
      </c>
      <c r="O11" s="83"/>
    </row>
    <row r="12" spans="1:15" ht="116.25" customHeight="1" x14ac:dyDescent="0.25">
      <c r="A12" s="15">
        <v>2</v>
      </c>
      <c r="B12" s="49" t="s">
        <v>24</v>
      </c>
      <c r="C12" s="49" t="s">
        <v>25</v>
      </c>
      <c r="D12" s="13">
        <v>1271000</v>
      </c>
      <c r="E12" s="13">
        <v>0</v>
      </c>
      <c r="F12" s="13">
        <v>0</v>
      </c>
      <c r="G12" s="13">
        <v>1271000</v>
      </c>
      <c r="H12" s="13">
        <v>0</v>
      </c>
      <c r="I12" s="11">
        <f t="shared" ref="I12:I19" si="0">+D12-H12</f>
        <v>1271000</v>
      </c>
      <c r="J12" s="49" t="s">
        <v>2</v>
      </c>
      <c r="K12" s="20" t="s">
        <v>176</v>
      </c>
      <c r="L12" s="22"/>
      <c r="M12" s="22"/>
      <c r="N12" s="90" t="s">
        <v>178</v>
      </c>
      <c r="O12" s="83"/>
    </row>
    <row r="13" spans="1:15" ht="99" customHeight="1" x14ac:dyDescent="0.25">
      <c r="A13" s="20">
        <v>3</v>
      </c>
      <c r="B13" s="49" t="s">
        <v>26</v>
      </c>
      <c r="C13" s="49" t="s">
        <v>27</v>
      </c>
      <c r="D13" s="21">
        <v>492000</v>
      </c>
      <c r="E13" s="13">
        <v>0</v>
      </c>
      <c r="F13" s="13">
        <v>0</v>
      </c>
      <c r="G13" s="13">
        <v>492000</v>
      </c>
      <c r="H13" s="13">
        <v>0</v>
      </c>
      <c r="I13" s="11">
        <f t="shared" si="0"/>
        <v>492000</v>
      </c>
      <c r="J13" s="22" t="s">
        <v>2</v>
      </c>
      <c r="K13" s="20" t="s">
        <v>176</v>
      </c>
      <c r="L13" s="22"/>
      <c r="M13" s="22"/>
      <c r="N13" s="90" t="s">
        <v>178</v>
      </c>
      <c r="O13" s="83"/>
    </row>
    <row r="14" spans="1:15" ht="105" x14ac:dyDescent="0.25">
      <c r="A14" s="15">
        <v>4</v>
      </c>
      <c r="B14" s="49" t="s">
        <v>28</v>
      </c>
      <c r="C14" s="49" t="s">
        <v>29</v>
      </c>
      <c r="D14" s="13">
        <v>1111000</v>
      </c>
      <c r="E14" s="13">
        <v>0</v>
      </c>
      <c r="F14" s="13">
        <v>0</v>
      </c>
      <c r="G14" s="13">
        <v>1111000</v>
      </c>
      <c r="H14" s="13">
        <v>0</v>
      </c>
      <c r="I14" s="11">
        <f t="shared" si="0"/>
        <v>1111000</v>
      </c>
      <c r="J14" s="49" t="s">
        <v>2</v>
      </c>
      <c r="K14" s="20" t="s">
        <v>176</v>
      </c>
      <c r="L14" s="22"/>
      <c r="M14" s="22"/>
      <c r="N14" s="90" t="s">
        <v>178</v>
      </c>
      <c r="O14" s="83"/>
    </row>
    <row r="15" spans="1:15" ht="101.25" customHeight="1" x14ac:dyDescent="0.25">
      <c r="A15" s="15">
        <v>5</v>
      </c>
      <c r="B15" s="17" t="s">
        <v>127</v>
      </c>
      <c r="C15" s="49" t="s">
        <v>23</v>
      </c>
      <c r="D15" s="13">
        <v>1111000</v>
      </c>
      <c r="E15" s="13">
        <v>0</v>
      </c>
      <c r="F15" s="13">
        <v>0</v>
      </c>
      <c r="G15" s="13">
        <v>1111000</v>
      </c>
      <c r="H15" s="13">
        <v>0</v>
      </c>
      <c r="I15" s="11">
        <f t="shared" si="0"/>
        <v>1111000</v>
      </c>
      <c r="J15" s="49" t="s">
        <v>2</v>
      </c>
      <c r="K15" s="20" t="s">
        <v>176</v>
      </c>
      <c r="L15" s="22"/>
      <c r="M15" s="22"/>
      <c r="N15" s="90" t="s">
        <v>178</v>
      </c>
      <c r="O15" s="83"/>
    </row>
    <row r="16" spans="1:15" ht="98.25" customHeight="1" x14ac:dyDescent="0.25">
      <c r="A16" s="15">
        <v>6</v>
      </c>
      <c r="B16" s="23" t="s">
        <v>30</v>
      </c>
      <c r="C16" s="23" t="s">
        <v>31</v>
      </c>
      <c r="D16" s="13">
        <v>1139000</v>
      </c>
      <c r="E16" s="13">
        <v>836000</v>
      </c>
      <c r="F16" s="13">
        <v>836000</v>
      </c>
      <c r="G16" s="13">
        <v>1139000</v>
      </c>
      <c r="H16" s="13">
        <v>0</v>
      </c>
      <c r="I16" s="11">
        <f t="shared" si="0"/>
        <v>1139000</v>
      </c>
      <c r="J16" s="15" t="s">
        <v>2</v>
      </c>
      <c r="K16" s="20" t="s">
        <v>176</v>
      </c>
      <c r="L16" s="22"/>
      <c r="M16" s="22"/>
      <c r="N16" s="90" t="s">
        <v>178</v>
      </c>
      <c r="O16" s="83"/>
    </row>
    <row r="17" spans="1:15" ht="105" x14ac:dyDescent="0.25">
      <c r="A17" s="15">
        <v>7</v>
      </c>
      <c r="B17" s="49" t="s">
        <v>34</v>
      </c>
      <c r="C17" s="49" t="s">
        <v>35</v>
      </c>
      <c r="D17" s="13">
        <v>1562000</v>
      </c>
      <c r="E17" s="13">
        <v>0</v>
      </c>
      <c r="F17" s="13">
        <v>0</v>
      </c>
      <c r="G17" s="13">
        <v>1562000</v>
      </c>
      <c r="H17" s="13">
        <v>0</v>
      </c>
      <c r="I17" s="11">
        <f t="shared" si="0"/>
        <v>1562000</v>
      </c>
      <c r="J17" s="15" t="s">
        <v>2</v>
      </c>
      <c r="K17" s="20" t="s">
        <v>176</v>
      </c>
      <c r="L17" s="22"/>
      <c r="M17" s="22"/>
      <c r="N17" s="90" t="s">
        <v>178</v>
      </c>
      <c r="O17" s="83"/>
    </row>
    <row r="18" spans="1:15" ht="95.25" customHeight="1" x14ac:dyDescent="0.25">
      <c r="A18" s="15">
        <v>8</v>
      </c>
      <c r="B18" s="17" t="s">
        <v>128</v>
      </c>
      <c r="C18" s="17" t="s">
        <v>36</v>
      </c>
      <c r="D18" s="13">
        <v>201000</v>
      </c>
      <c r="E18" s="13">
        <v>0</v>
      </c>
      <c r="F18" s="13">
        <v>0</v>
      </c>
      <c r="G18" s="13">
        <v>201000</v>
      </c>
      <c r="H18" s="13">
        <v>0</v>
      </c>
      <c r="I18" s="11">
        <f t="shared" si="0"/>
        <v>201000</v>
      </c>
      <c r="J18" s="15" t="s">
        <v>2</v>
      </c>
      <c r="K18" s="20" t="s">
        <v>176</v>
      </c>
      <c r="L18" s="22"/>
      <c r="M18" s="22"/>
      <c r="N18" s="90" t="s">
        <v>178</v>
      </c>
      <c r="O18" s="83"/>
    </row>
    <row r="19" spans="1:15" ht="97.5" customHeight="1" x14ac:dyDescent="0.25">
      <c r="A19" s="15">
        <v>9</v>
      </c>
      <c r="B19" s="49" t="s">
        <v>37</v>
      </c>
      <c r="C19" s="49" t="s">
        <v>38</v>
      </c>
      <c r="D19" s="13">
        <v>500000</v>
      </c>
      <c r="E19" s="13">
        <v>0</v>
      </c>
      <c r="F19" s="13">
        <v>0</v>
      </c>
      <c r="G19" s="13">
        <v>500000</v>
      </c>
      <c r="H19" s="13">
        <v>0</v>
      </c>
      <c r="I19" s="11">
        <f t="shared" si="0"/>
        <v>500000</v>
      </c>
      <c r="J19" s="15" t="s">
        <v>2</v>
      </c>
      <c r="K19" s="20" t="s">
        <v>176</v>
      </c>
      <c r="L19" s="22"/>
      <c r="M19" s="22"/>
      <c r="N19" s="90" t="s">
        <v>178</v>
      </c>
      <c r="O19" s="83"/>
    </row>
    <row r="20" spans="1:15" ht="104.25" customHeight="1" x14ac:dyDescent="0.25">
      <c r="A20" s="15">
        <v>10</v>
      </c>
      <c r="B20" s="49" t="s">
        <v>155</v>
      </c>
      <c r="C20" s="49" t="s">
        <v>33</v>
      </c>
      <c r="D20" s="13">
        <v>836000</v>
      </c>
      <c r="E20" s="13">
        <v>836000</v>
      </c>
      <c r="F20" s="13">
        <v>0</v>
      </c>
      <c r="G20" s="13">
        <v>836000</v>
      </c>
      <c r="H20" s="13">
        <v>0</v>
      </c>
      <c r="I20" s="11">
        <f t="shared" ref="I20" si="1">+D20+E20-F20-G20-H20</f>
        <v>836000</v>
      </c>
      <c r="J20" s="15"/>
      <c r="K20" s="20" t="s">
        <v>176</v>
      </c>
      <c r="L20" s="22"/>
      <c r="M20" s="22"/>
      <c r="N20" s="90" t="s">
        <v>178</v>
      </c>
      <c r="O20" s="83"/>
    </row>
    <row r="21" spans="1:15" ht="105" customHeight="1" x14ac:dyDescent="0.25">
      <c r="A21" s="33">
        <v>11</v>
      </c>
      <c r="B21" s="49" t="s">
        <v>32</v>
      </c>
      <c r="C21" s="49" t="s">
        <v>33</v>
      </c>
      <c r="D21" s="11">
        <v>283000</v>
      </c>
      <c r="E21" s="13">
        <v>0</v>
      </c>
      <c r="F21" s="13">
        <v>0</v>
      </c>
      <c r="G21" s="13">
        <v>0</v>
      </c>
      <c r="H21" s="13">
        <v>0</v>
      </c>
      <c r="I21" s="11">
        <f t="shared" ref="I21:I22" si="2">+D21+E21-F21-G21-H21</f>
        <v>283000</v>
      </c>
      <c r="J21" s="33" t="s">
        <v>2</v>
      </c>
      <c r="K21" s="20" t="s">
        <v>176</v>
      </c>
      <c r="L21" s="22"/>
      <c r="M21" s="22"/>
      <c r="N21" s="22" t="s">
        <v>179</v>
      </c>
      <c r="O21" s="83"/>
    </row>
    <row r="22" spans="1:15" ht="111" customHeight="1" x14ac:dyDescent="0.25">
      <c r="A22" s="33">
        <v>12</v>
      </c>
      <c r="B22" s="34" t="s">
        <v>20</v>
      </c>
      <c r="C22" s="34" t="s">
        <v>21</v>
      </c>
      <c r="D22" s="11">
        <v>351240</v>
      </c>
      <c r="E22" s="11">
        <v>0</v>
      </c>
      <c r="F22" s="11">
        <v>346000</v>
      </c>
      <c r="G22" s="11">
        <v>0</v>
      </c>
      <c r="H22" s="11">
        <v>0</v>
      </c>
      <c r="I22" s="11">
        <f t="shared" si="2"/>
        <v>5240</v>
      </c>
      <c r="J22" s="33" t="s">
        <v>2</v>
      </c>
      <c r="K22" s="20" t="s">
        <v>176</v>
      </c>
      <c r="L22" s="22"/>
      <c r="M22" s="22"/>
      <c r="N22" s="22" t="s">
        <v>166</v>
      </c>
      <c r="O22" s="83"/>
    </row>
    <row r="23" spans="1:15" ht="21" x14ac:dyDescent="0.4">
      <c r="A23" s="84"/>
      <c r="B23" s="68" t="s">
        <v>158</v>
      </c>
      <c r="C23" s="85"/>
      <c r="D23" s="86">
        <f>SUM(D9:D22)</f>
        <v>10164240</v>
      </c>
      <c r="E23" s="86">
        <f t="shared" ref="E23:J23" si="3">SUM(E9:E22)</f>
        <v>1672000</v>
      </c>
      <c r="F23" s="86">
        <f t="shared" si="3"/>
        <v>1482000</v>
      </c>
      <c r="G23" s="86">
        <f t="shared" si="3"/>
        <v>9338000</v>
      </c>
      <c r="H23" s="86">
        <f t="shared" si="3"/>
        <v>66178.7</v>
      </c>
      <c r="I23" s="86">
        <f t="shared" si="3"/>
        <v>9752061.3000000007</v>
      </c>
      <c r="J23" s="86">
        <f t="shared" si="3"/>
        <v>0</v>
      </c>
      <c r="K23" s="87"/>
      <c r="L23" s="88"/>
      <c r="M23" s="88"/>
      <c r="N23" s="88"/>
      <c r="O23" s="89"/>
    </row>
    <row r="26" spans="1:15" ht="21" x14ac:dyDescent="0.25">
      <c r="A26" s="7" t="s">
        <v>151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5" ht="21" customHeight="1" x14ac:dyDescent="0.25">
      <c r="A27" s="110" t="s">
        <v>14</v>
      </c>
      <c r="B27" s="110" t="s">
        <v>0</v>
      </c>
      <c r="C27" s="110" t="s">
        <v>15</v>
      </c>
      <c r="D27" s="115" t="s">
        <v>163</v>
      </c>
      <c r="E27" s="50" t="s">
        <v>146</v>
      </c>
      <c r="F27" s="50" t="s">
        <v>147</v>
      </c>
      <c r="G27" s="50" t="s">
        <v>148</v>
      </c>
      <c r="H27" s="113" t="s">
        <v>187</v>
      </c>
      <c r="I27" s="114"/>
      <c r="J27" s="110" t="s">
        <v>1</v>
      </c>
      <c r="K27" s="107" t="s">
        <v>159</v>
      </c>
      <c r="L27" s="107"/>
      <c r="M27" s="107"/>
      <c r="N27" s="109" t="s">
        <v>168</v>
      </c>
      <c r="O27" s="111" t="s">
        <v>169</v>
      </c>
    </row>
    <row r="28" spans="1:15" ht="42" x14ac:dyDescent="0.25">
      <c r="A28" s="110"/>
      <c r="B28" s="110"/>
      <c r="C28" s="110"/>
      <c r="D28" s="116"/>
      <c r="E28" s="50" t="s">
        <v>16</v>
      </c>
      <c r="F28" s="50" t="s">
        <v>16</v>
      </c>
      <c r="G28" s="50" t="s">
        <v>16</v>
      </c>
      <c r="H28" s="45" t="s">
        <v>165</v>
      </c>
      <c r="I28" s="45" t="s">
        <v>164</v>
      </c>
      <c r="J28" s="110"/>
      <c r="K28" s="78" t="s">
        <v>166</v>
      </c>
      <c r="L28" s="79" t="s">
        <v>167</v>
      </c>
      <c r="M28" s="79" t="s">
        <v>17</v>
      </c>
      <c r="N28" s="109"/>
      <c r="O28" s="111"/>
    </row>
    <row r="29" spans="1:15" ht="111" customHeight="1" x14ac:dyDescent="0.25">
      <c r="A29" s="15">
        <v>1</v>
      </c>
      <c r="B29" s="49" t="s">
        <v>124</v>
      </c>
      <c r="C29" s="49" t="s">
        <v>125</v>
      </c>
      <c r="D29" s="13">
        <v>1667000</v>
      </c>
      <c r="E29" s="13"/>
      <c r="F29" s="13"/>
      <c r="G29" s="13"/>
      <c r="H29" s="14">
        <v>1667000</v>
      </c>
      <c r="I29" s="14">
        <f t="shared" ref="I29:I32" si="4">+D29-H29</f>
        <v>0</v>
      </c>
      <c r="J29" s="18" t="s">
        <v>2</v>
      </c>
      <c r="K29" s="26"/>
      <c r="L29" s="26"/>
      <c r="M29" s="20" t="s">
        <v>176</v>
      </c>
      <c r="N29" s="90" t="s">
        <v>191</v>
      </c>
      <c r="O29" s="16"/>
    </row>
    <row r="30" spans="1:15" ht="99.75" customHeight="1" x14ac:dyDescent="0.25">
      <c r="A30" s="15">
        <v>2</v>
      </c>
      <c r="B30" s="23" t="s">
        <v>152</v>
      </c>
      <c r="C30" s="49" t="s">
        <v>182</v>
      </c>
      <c r="D30" s="14">
        <v>24000</v>
      </c>
      <c r="E30" s="14"/>
      <c r="F30" s="14"/>
      <c r="G30" s="14"/>
      <c r="H30" s="14">
        <v>24000</v>
      </c>
      <c r="I30" s="14">
        <f t="shared" si="4"/>
        <v>0</v>
      </c>
      <c r="J30" s="15" t="s">
        <v>2</v>
      </c>
      <c r="K30" s="26"/>
      <c r="L30" s="26"/>
      <c r="M30" s="20" t="s">
        <v>176</v>
      </c>
      <c r="N30" s="90" t="s">
        <v>188</v>
      </c>
      <c r="O30" s="19"/>
    </row>
    <row r="31" spans="1:15" ht="114" customHeight="1" x14ac:dyDescent="0.25">
      <c r="A31" s="15">
        <v>3</v>
      </c>
      <c r="B31" s="49" t="s">
        <v>153</v>
      </c>
      <c r="C31" s="49" t="s">
        <v>183</v>
      </c>
      <c r="D31" s="13">
        <v>125000</v>
      </c>
      <c r="E31" s="13"/>
      <c r="F31" s="13"/>
      <c r="G31" s="13"/>
      <c r="H31" s="14">
        <v>125000</v>
      </c>
      <c r="I31" s="14">
        <f t="shared" si="4"/>
        <v>0</v>
      </c>
      <c r="J31" s="18" t="s">
        <v>2</v>
      </c>
      <c r="K31" s="26"/>
      <c r="L31" s="26"/>
      <c r="M31" s="20" t="s">
        <v>176</v>
      </c>
      <c r="N31" s="90" t="s">
        <v>189</v>
      </c>
      <c r="O31" s="19"/>
    </row>
    <row r="32" spans="1:15" ht="133.5" customHeight="1" x14ac:dyDescent="0.25">
      <c r="A32" s="15">
        <v>4</v>
      </c>
      <c r="B32" s="49" t="s">
        <v>154</v>
      </c>
      <c r="C32" s="49" t="s">
        <v>184</v>
      </c>
      <c r="D32" s="13">
        <v>238000</v>
      </c>
      <c r="E32" s="13"/>
      <c r="F32" s="13"/>
      <c r="G32" s="13"/>
      <c r="H32" s="14">
        <v>238000</v>
      </c>
      <c r="I32" s="14">
        <f t="shared" si="4"/>
        <v>0</v>
      </c>
      <c r="J32" s="18"/>
      <c r="K32" s="26"/>
      <c r="L32" s="26"/>
      <c r="M32" s="20" t="s">
        <v>176</v>
      </c>
      <c r="N32" s="90" t="s">
        <v>190</v>
      </c>
      <c r="O32" s="19"/>
    </row>
    <row r="33" spans="1:15" ht="22.8" x14ac:dyDescent="0.4">
      <c r="A33" s="80"/>
      <c r="B33" s="81"/>
      <c r="C33" s="82" t="s">
        <v>8</v>
      </c>
      <c r="D33" s="54">
        <f>SUM(D29:D32)</f>
        <v>2054000</v>
      </c>
      <c r="E33" s="54"/>
      <c r="F33" s="54"/>
      <c r="G33" s="54"/>
      <c r="H33" s="54">
        <f t="shared" ref="H33:J33" si="5">SUM(H29:H32)</f>
        <v>2054000</v>
      </c>
      <c r="I33" s="54">
        <f t="shared" si="5"/>
        <v>0</v>
      </c>
      <c r="J33" s="54">
        <f t="shared" si="5"/>
        <v>0</v>
      </c>
      <c r="K33" s="38"/>
      <c r="L33" s="38"/>
      <c r="M33" s="38"/>
      <c r="N33" s="38"/>
      <c r="O33" s="38"/>
    </row>
    <row r="35" spans="1:15" ht="21" x14ac:dyDescent="0.25">
      <c r="A35" s="1" t="s">
        <v>3</v>
      </c>
    </row>
    <row r="36" spans="1:15" ht="21" x14ac:dyDescent="0.25">
      <c r="A36" s="24" t="s">
        <v>130</v>
      </c>
    </row>
    <row r="37" spans="1:15" ht="21" x14ac:dyDescent="0.25">
      <c r="A37" s="1" t="s">
        <v>41</v>
      </c>
    </row>
    <row r="38" spans="1:15" ht="43.5" customHeight="1" x14ac:dyDescent="0.25">
      <c r="A38" s="105" t="s">
        <v>14</v>
      </c>
      <c r="B38" s="105" t="s">
        <v>0</v>
      </c>
      <c r="C38" s="105" t="s">
        <v>15</v>
      </c>
      <c r="D38" s="115" t="s">
        <v>163</v>
      </c>
      <c r="E38" s="45" t="s">
        <v>146</v>
      </c>
      <c r="F38" s="45" t="s">
        <v>147</v>
      </c>
      <c r="G38" s="45" t="s">
        <v>148</v>
      </c>
      <c r="H38" s="113" t="s">
        <v>187</v>
      </c>
      <c r="I38" s="114"/>
      <c r="J38" s="105" t="s">
        <v>1</v>
      </c>
      <c r="K38" s="107" t="s">
        <v>159</v>
      </c>
      <c r="L38" s="107"/>
      <c r="M38" s="107"/>
      <c r="N38" s="107" t="s">
        <v>168</v>
      </c>
      <c r="O38" s="111" t="s">
        <v>169</v>
      </c>
    </row>
    <row r="39" spans="1:15" ht="42" x14ac:dyDescent="0.25">
      <c r="A39" s="105"/>
      <c r="B39" s="105"/>
      <c r="C39" s="105"/>
      <c r="D39" s="116"/>
      <c r="E39" s="46" t="s">
        <v>16</v>
      </c>
      <c r="F39" s="46" t="s">
        <v>16</v>
      </c>
      <c r="G39" s="46" t="s">
        <v>16</v>
      </c>
      <c r="H39" s="45" t="s">
        <v>165</v>
      </c>
      <c r="I39" s="45" t="s">
        <v>164</v>
      </c>
      <c r="J39" s="105"/>
      <c r="K39" s="52" t="s">
        <v>166</v>
      </c>
      <c r="L39" s="53" t="s">
        <v>167</v>
      </c>
      <c r="M39" s="53" t="s">
        <v>17</v>
      </c>
      <c r="N39" s="107"/>
      <c r="O39" s="111"/>
    </row>
    <row r="40" spans="1:15" ht="106.5" customHeight="1" x14ac:dyDescent="0.25">
      <c r="A40" s="33">
        <v>1</v>
      </c>
      <c r="B40" s="34" t="s">
        <v>42</v>
      </c>
      <c r="C40" s="8" t="s">
        <v>131</v>
      </c>
      <c r="D40" s="11">
        <v>100000</v>
      </c>
      <c r="E40" s="11">
        <v>0</v>
      </c>
      <c r="F40" s="11">
        <v>0</v>
      </c>
      <c r="G40" s="11">
        <v>0</v>
      </c>
      <c r="H40" s="9">
        <v>21000</v>
      </c>
      <c r="I40" s="27">
        <f>+D40+E40-F40-G40-H40</f>
        <v>79000</v>
      </c>
      <c r="J40" s="35" t="s">
        <v>4</v>
      </c>
      <c r="K40" s="26"/>
      <c r="L40" s="26"/>
      <c r="M40" s="20" t="s">
        <v>176</v>
      </c>
      <c r="N40" s="92">
        <v>243770</v>
      </c>
      <c r="O40" s="26"/>
    </row>
    <row r="41" spans="1:15" ht="48.75" customHeight="1" x14ac:dyDescent="0.25">
      <c r="A41" s="33">
        <v>2</v>
      </c>
      <c r="B41" s="34" t="s">
        <v>18</v>
      </c>
      <c r="C41" s="34" t="s">
        <v>43</v>
      </c>
      <c r="D41" s="11">
        <v>600000</v>
      </c>
      <c r="E41" s="11">
        <v>0</v>
      </c>
      <c r="F41" s="11">
        <v>0</v>
      </c>
      <c r="G41" s="11">
        <v>0</v>
      </c>
      <c r="H41" s="9">
        <v>0</v>
      </c>
      <c r="I41" s="27">
        <f t="shared" ref="I41:I42" si="6">+D41+E41-F41-G41-H41</f>
        <v>600000</v>
      </c>
      <c r="J41" s="33" t="s">
        <v>4</v>
      </c>
      <c r="K41" s="20" t="s">
        <v>176</v>
      </c>
      <c r="L41" s="26"/>
      <c r="M41" s="26"/>
      <c r="N41" s="93" t="s">
        <v>166</v>
      </c>
      <c r="O41" s="26"/>
    </row>
    <row r="42" spans="1:15" ht="60" customHeight="1" x14ac:dyDescent="0.25">
      <c r="A42" s="55">
        <v>3</v>
      </c>
      <c r="B42" s="34" t="s">
        <v>39</v>
      </c>
      <c r="C42" s="34" t="s">
        <v>40</v>
      </c>
      <c r="D42" s="11">
        <v>20000</v>
      </c>
      <c r="E42" s="11">
        <v>0</v>
      </c>
      <c r="F42" s="11">
        <v>0</v>
      </c>
      <c r="G42" s="11">
        <v>0</v>
      </c>
      <c r="H42" s="9">
        <v>0</v>
      </c>
      <c r="I42" s="27">
        <f t="shared" si="6"/>
        <v>20000</v>
      </c>
      <c r="J42" s="33" t="s">
        <v>4</v>
      </c>
      <c r="K42" s="20" t="s">
        <v>176</v>
      </c>
      <c r="L42" s="26"/>
      <c r="M42" s="26"/>
      <c r="N42" s="93" t="s">
        <v>166</v>
      </c>
      <c r="O42" s="26"/>
    </row>
    <row r="43" spans="1:15" ht="21" x14ac:dyDescent="0.25">
      <c r="A43" s="30"/>
      <c r="B43" s="46"/>
      <c r="C43" s="56" t="s">
        <v>8</v>
      </c>
      <c r="D43" s="57">
        <f>SUM(D40:D42)</f>
        <v>720000</v>
      </c>
      <c r="E43" s="57">
        <f t="shared" ref="E43:I43" si="7">SUM(E40:E42)</f>
        <v>0</v>
      </c>
      <c r="F43" s="57">
        <f t="shared" si="7"/>
        <v>0</v>
      </c>
      <c r="G43" s="57">
        <f t="shared" si="7"/>
        <v>0</v>
      </c>
      <c r="H43" s="57">
        <f t="shared" si="7"/>
        <v>21000</v>
      </c>
      <c r="I43" s="57">
        <f t="shared" si="7"/>
        <v>699000</v>
      </c>
      <c r="J43" s="58"/>
      <c r="K43" s="59"/>
      <c r="L43" s="38"/>
      <c r="M43" s="38"/>
      <c r="N43" s="38"/>
      <c r="O43" s="38"/>
    </row>
    <row r="44" spans="1:15" ht="21" x14ac:dyDescent="0.25">
      <c r="A44" s="1" t="s">
        <v>132</v>
      </c>
    </row>
    <row r="45" spans="1:15" ht="20.25" customHeight="1" x14ac:dyDescent="0.25">
      <c r="A45" s="105" t="s">
        <v>14</v>
      </c>
      <c r="B45" s="105" t="s">
        <v>0</v>
      </c>
      <c r="C45" s="105" t="s">
        <v>15</v>
      </c>
      <c r="D45" s="115" t="s">
        <v>163</v>
      </c>
      <c r="E45" s="46" t="s">
        <v>146</v>
      </c>
      <c r="F45" s="46" t="s">
        <v>147</v>
      </c>
      <c r="G45" s="46" t="s">
        <v>148</v>
      </c>
      <c r="H45" s="113" t="s">
        <v>187</v>
      </c>
      <c r="I45" s="114"/>
      <c r="J45" s="105" t="s">
        <v>1</v>
      </c>
      <c r="K45" s="107" t="s">
        <v>159</v>
      </c>
      <c r="L45" s="107"/>
      <c r="M45" s="107"/>
      <c r="N45" s="107" t="s">
        <v>168</v>
      </c>
      <c r="O45" s="111" t="s">
        <v>169</v>
      </c>
    </row>
    <row r="46" spans="1:15" ht="42" x14ac:dyDescent="0.25">
      <c r="A46" s="105"/>
      <c r="B46" s="105"/>
      <c r="C46" s="105"/>
      <c r="D46" s="116"/>
      <c r="E46" s="46" t="s">
        <v>16</v>
      </c>
      <c r="F46" s="46" t="s">
        <v>16</v>
      </c>
      <c r="G46" s="46" t="s">
        <v>16</v>
      </c>
      <c r="H46" s="45" t="s">
        <v>165</v>
      </c>
      <c r="I46" s="45" t="s">
        <v>164</v>
      </c>
      <c r="J46" s="105"/>
      <c r="K46" s="52" t="s">
        <v>166</v>
      </c>
      <c r="L46" s="53" t="s">
        <v>167</v>
      </c>
      <c r="M46" s="53" t="s">
        <v>17</v>
      </c>
      <c r="N46" s="107"/>
      <c r="O46" s="111"/>
    </row>
    <row r="47" spans="1:15" ht="48" customHeight="1" x14ac:dyDescent="0.25">
      <c r="A47" s="33">
        <v>1</v>
      </c>
      <c r="B47" s="34" t="s">
        <v>44</v>
      </c>
      <c r="C47" s="34" t="s">
        <v>45</v>
      </c>
      <c r="D47" s="11">
        <f>54000+4000</f>
        <v>58000</v>
      </c>
      <c r="E47" s="11">
        <v>0</v>
      </c>
      <c r="F47" s="11">
        <v>0</v>
      </c>
      <c r="G47" s="11">
        <v>0</v>
      </c>
      <c r="H47" s="27">
        <v>52500</v>
      </c>
      <c r="I47" s="27">
        <f>+D47-H47</f>
        <v>5500</v>
      </c>
      <c r="J47" s="35" t="s">
        <v>4</v>
      </c>
      <c r="K47" s="26"/>
      <c r="L47" s="26"/>
      <c r="M47" s="20" t="s">
        <v>176</v>
      </c>
      <c r="N47" s="22" t="s">
        <v>177</v>
      </c>
      <c r="O47" s="34"/>
    </row>
    <row r="48" spans="1:15" ht="58.5" customHeight="1" x14ac:dyDescent="0.25">
      <c r="A48" s="33">
        <v>2</v>
      </c>
      <c r="B48" s="34" t="s">
        <v>46</v>
      </c>
      <c r="C48" s="34" t="s">
        <v>47</v>
      </c>
      <c r="D48" s="11">
        <v>9009965</v>
      </c>
      <c r="E48" s="11">
        <v>0</v>
      </c>
      <c r="F48" s="11">
        <v>0</v>
      </c>
      <c r="G48" s="11">
        <v>0</v>
      </c>
      <c r="H48" s="27">
        <v>8607100</v>
      </c>
      <c r="I48" s="27">
        <f t="shared" ref="I48:I50" si="8">+D48-H48</f>
        <v>402865</v>
      </c>
      <c r="J48" s="35" t="s">
        <v>4</v>
      </c>
      <c r="K48" s="26"/>
      <c r="L48" s="26"/>
      <c r="M48" s="20" t="s">
        <v>176</v>
      </c>
      <c r="N48" s="22" t="s">
        <v>177</v>
      </c>
      <c r="O48" s="34"/>
    </row>
    <row r="49" spans="1:15" ht="54.75" customHeight="1" x14ac:dyDescent="0.25">
      <c r="A49" s="33">
        <v>3</v>
      </c>
      <c r="B49" s="34" t="s">
        <v>48</v>
      </c>
      <c r="C49" s="34" t="s">
        <v>133</v>
      </c>
      <c r="D49" s="11">
        <v>1564800</v>
      </c>
      <c r="E49" s="11">
        <v>0</v>
      </c>
      <c r="F49" s="11">
        <v>0</v>
      </c>
      <c r="G49" s="11">
        <v>0</v>
      </c>
      <c r="H49" s="27">
        <v>1388600</v>
      </c>
      <c r="I49" s="27">
        <f t="shared" si="8"/>
        <v>176200</v>
      </c>
      <c r="J49" s="35" t="s">
        <v>4</v>
      </c>
      <c r="K49" s="26"/>
      <c r="L49" s="26"/>
      <c r="M49" s="20" t="s">
        <v>176</v>
      </c>
      <c r="N49" s="22" t="s">
        <v>177</v>
      </c>
      <c r="O49" s="34"/>
    </row>
    <row r="50" spans="1:15" ht="99.75" customHeight="1" x14ac:dyDescent="0.25">
      <c r="A50" s="33">
        <v>4</v>
      </c>
      <c r="B50" s="34" t="s">
        <v>49</v>
      </c>
      <c r="C50" s="34" t="s">
        <v>50</v>
      </c>
      <c r="D50" s="11">
        <v>146164</v>
      </c>
      <c r="E50" s="11">
        <v>0</v>
      </c>
      <c r="F50" s="11">
        <v>0</v>
      </c>
      <c r="G50" s="11">
        <v>0</v>
      </c>
      <c r="H50" s="27">
        <v>146164</v>
      </c>
      <c r="I50" s="27">
        <f t="shared" si="8"/>
        <v>0</v>
      </c>
      <c r="J50" s="106" t="s">
        <v>4</v>
      </c>
      <c r="K50" s="26"/>
      <c r="L50" s="26"/>
      <c r="M50" s="20" t="s">
        <v>176</v>
      </c>
      <c r="N50" s="91">
        <v>24442</v>
      </c>
      <c r="O50" s="10"/>
    </row>
    <row r="51" spans="1:15" ht="21" x14ac:dyDescent="0.25">
      <c r="A51" s="29"/>
      <c r="B51" s="46"/>
      <c r="C51" s="56" t="s">
        <v>8</v>
      </c>
      <c r="D51" s="61">
        <f>SUM(D47:D50)</f>
        <v>10778929</v>
      </c>
      <c r="E51" s="61">
        <f t="shared" ref="E51:I51" si="9">SUM(E47:E50)</f>
        <v>0</v>
      </c>
      <c r="F51" s="61">
        <f t="shared" si="9"/>
        <v>0</v>
      </c>
      <c r="G51" s="61">
        <f t="shared" si="9"/>
        <v>0</v>
      </c>
      <c r="H51" s="61">
        <f t="shared" si="9"/>
        <v>10194364</v>
      </c>
      <c r="I51" s="61">
        <f t="shared" si="9"/>
        <v>584565</v>
      </c>
      <c r="J51" s="106"/>
      <c r="K51" s="60"/>
      <c r="L51" s="38"/>
      <c r="M51" s="38"/>
      <c r="N51" s="38"/>
      <c r="O51" s="38"/>
    </row>
    <row r="52" spans="1:15" ht="21" x14ac:dyDescent="0.25">
      <c r="A52" s="2" t="s">
        <v>172</v>
      </c>
    </row>
    <row r="53" spans="1:15" ht="21" x14ac:dyDescent="0.25">
      <c r="A53" s="6" t="s">
        <v>51</v>
      </c>
    </row>
    <row r="54" spans="1:15" ht="54" customHeight="1" x14ac:dyDescent="0.25">
      <c r="A54" s="107" t="s">
        <v>14</v>
      </c>
      <c r="B54" s="107" t="s">
        <v>0</v>
      </c>
      <c r="C54" s="107" t="s">
        <v>15</v>
      </c>
      <c r="D54" s="115" t="s">
        <v>163</v>
      </c>
      <c r="E54" s="45" t="s">
        <v>146</v>
      </c>
      <c r="F54" s="45" t="s">
        <v>147</v>
      </c>
      <c r="G54" s="45" t="s">
        <v>148</v>
      </c>
      <c r="H54" s="113" t="s">
        <v>187</v>
      </c>
      <c r="I54" s="114"/>
      <c r="J54" s="105" t="s">
        <v>1</v>
      </c>
      <c r="K54" s="107" t="s">
        <v>159</v>
      </c>
      <c r="L54" s="107"/>
      <c r="M54" s="107"/>
      <c r="N54" s="107" t="s">
        <v>168</v>
      </c>
      <c r="O54" s="111" t="s">
        <v>169</v>
      </c>
    </row>
    <row r="55" spans="1:15" ht="42" x14ac:dyDescent="0.25">
      <c r="A55" s="107"/>
      <c r="B55" s="107"/>
      <c r="C55" s="107"/>
      <c r="D55" s="116"/>
      <c r="E55" s="46" t="s">
        <v>16</v>
      </c>
      <c r="F55" s="46" t="s">
        <v>16</v>
      </c>
      <c r="G55" s="46" t="s">
        <v>16</v>
      </c>
      <c r="H55" s="45" t="s">
        <v>165</v>
      </c>
      <c r="I55" s="45" t="s">
        <v>164</v>
      </c>
      <c r="J55" s="105"/>
      <c r="K55" s="52" t="s">
        <v>166</v>
      </c>
      <c r="L55" s="53" t="s">
        <v>167</v>
      </c>
      <c r="M55" s="53" t="s">
        <v>17</v>
      </c>
      <c r="N55" s="107"/>
      <c r="O55" s="111"/>
    </row>
    <row r="56" spans="1:15" ht="89.25" customHeight="1" x14ac:dyDescent="0.25">
      <c r="A56" s="33">
        <v>1</v>
      </c>
      <c r="B56" s="29" t="s">
        <v>52</v>
      </c>
      <c r="C56" s="47" t="s">
        <v>134</v>
      </c>
      <c r="D56" s="11">
        <v>130000</v>
      </c>
      <c r="E56" s="11">
        <v>100000</v>
      </c>
      <c r="F56" s="11">
        <v>20000</v>
      </c>
      <c r="G56" s="11">
        <v>0</v>
      </c>
      <c r="H56" s="27">
        <v>60010</v>
      </c>
      <c r="I56" s="27">
        <f>+D56-H56</f>
        <v>69990</v>
      </c>
      <c r="J56" s="35" t="s">
        <v>4</v>
      </c>
      <c r="K56" s="26"/>
      <c r="L56" s="26"/>
      <c r="M56" s="20" t="s">
        <v>176</v>
      </c>
      <c r="N56" s="92">
        <v>243831</v>
      </c>
      <c r="O56" s="26"/>
    </row>
    <row r="57" spans="1:15" ht="57" customHeight="1" x14ac:dyDescent="0.25">
      <c r="A57" s="33">
        <v>2</v>
      </c>
      <c r="B57" s="47" t="s">
        <v>135</v>
      </c>
      <c r="C57" s="34" t="s">
        <v>55</v>
      </c>
      <c r="D57" s="11">
        <v>250000</v>
      </c>
      <c r="E57" s="11">
        <v>0</v>
      </c>
      <c r="F57" s="11">
        <v>0</v>
      </c>
      <c r="G57" s="11">
        <v>970</v>
      </c>
      <c r="H57" s="11">
        <v>249754</v>
      </c>
      <c r="I57" s="27">
        <f>+D57-H57</f>
        <v>246</v>
      </c>
      <c r="J57" s="35" t="s">
        <v>4</v>
      </c>
      <c r="K57" s="26"/>
      <c r="L57" s="26"/>
      <c r="M57" s="20" t="s">
        <v>176</v>
      </c>
      <c r="N57" s="92">
        <v>243831</v>
      </c>
      <c r="O57" s="26"/>
    </row>
    <row r="58" spans="1:15" ht="102" customHeight="1" x14ac:dyDescent="0.25">
      <c r="A58" s="33">
        <v>3</v>
      </c>
      <c r="B58" s="34" t="s">
        <v>56</v>
      </c>
      <c r="C58" s="34" t="s">
        <v>57</v>
      </c>
      <c r="D58" s="11">
        <v>250000</v>
      </c>
      <c r="E58" s="11">
        <v>50000</v>
      </c>
      <c r="F58" s="11">
        <v>0</v>
      </c>
      <c r="G58" s="11">
        <v>0</v>
      </c>
      <c r="H58" s="27">
        <v>245654</v>
      </c>
      <c r="I58" s="27">
        <f>+D58-H58</f>
        <v>4346</v>
      </c>
      <c r="J58" s="106" t="s">
        <v>4</v>
      </c>
      <c r="K58" s="26"/>
      <c r="L58" s="26"/>
      <c r="M58" s="20" t="s">
        <v>176</v>
      </c>
      <c r="N58" s="92">
        <v>24959</v>
      </c>
      <c r="O58" s="26"/>
    </row>
    <row r="59" spans="1:15" ht="96" customHeight="1" x14ac:dyDescent="0.25">
      <c r="A59" s="33">
        <v>4</v>
      </c>
      <c r="B59" s="34" t="s">
        <v>150</v>
      </c>
      <c r="C59" s="47" t="s">
        <v>180</v>
      </c>
      <c r="D59" s="11">
        <f>50000-12000</f>
        <v>38000</v>
      </c>
      <c r="E59" s="11">
        <v>50000</v>
      </c>
      <c r="F59" s="11">
        <v>12000</v>
      </c>
      <c r="G59" s="11">
        <v>0</v>
      </c>
      <c r="H59" s="27">
        <v>37080</v>
      </c>
      <c r="I59" s="27">
        <f>+D59-H59</f>
        <v>920</v>
      </c>
      <c r="J59" s="106"/>
      <c r="K59" s="20"/>
      <c r="L59" s="26"/>
      <c r="M59" s="20" t="s">
        <v>176</v>
      </c>
      <c r="N59" s="92">
        <v>24624</v>
      </c>
      <c r="O59" s="26"/>
    </row>
    <row r="60" spans="1:15" ht="67.5" customHeight="1" x14ac:dyDescent="0.25">
      <c r="A60" s="33">
        <v>5</v>
      </c>
      <c r="B60" s="34" t="s">
        <v>53</v>
      </c>
      <c r="C60" s="34" t="s">
        <v>54</v>
      </c>
      <c r="D60" s="11">
        <v>50000</v>
      </c>
      <c r="E60" s="11">
        <v>0</v>
      </c>
      <c r="F60" s="11">
        <v>0</v>
      </c>
      <c r="G60" s="11">
        <v>0</v>
      </c>
      <c r="H60" s="27">
        <v>0</v>
      </c>
      <c r="I60" s="27">
        <f t="shared" ref="I60" si="10">+D60+E60-F60-G60-H60</f>
        <v>50000</v>
      </c>
      <c r="J60" s="106"/>
      <c r="K60" s="20" t="s">
        <v>176</v>
      </c>
      <c r="L60" s="26"/>
      <c r="M60" s="26"/>
      <c r="N60" s="93" t="s">
        <v>166</v>
      </c>
      <c r="O60" s="26"/>
    </row>
    <row r="61" spans="1:15" ht="117.75" customHeight="1" x14ac:dyDescent="0.25">
      <c r="A61" s="33">
        <v>6</v>
      </c>
      <c r="B61" s="34" t="s">
        <v>160</v>
      </c>
      <c r="C61" s="34" t="s">
        <v>57</v>
      </c>
      <c r="D61" s="11">
        <v>20000</v>
      </c>
      <c r="E61" s="11">
        <v>20000</v>
      </c>
      <c r="F61" s="11">
        <v>0</v>
      </c>
      <c r="G61" s="11">
        <v>0</v>
      </c>
      <c r="H61" s="27">
        <v>0</v>
      </c>
      <c r="I61" s="27">
        <v>20000</v>
      </c>
      <c r="J61" s="106"/>
      <c r="K61" s="20" t="s">
        <v>176</v>
      </c>
      <c r="L61" s="26"/>
      <c r="M61" s="26"/>
      <c r="N61" s="93" t="s">
        <v>166</v>
      </c>
      <c r="O61" s="26"/>
    </row>
    <row r="62" spans="1:15" ht="21" x14ac:dyDescent="0.25">
      <c r="A62" s="34"/>
      <c r="B62" s="46"/>
      <c r="C62" s="56" t="s">
        <v>8</v>
      </c>
      <c r="D62" s="62">
        <f>SUM(D56:D61)</f>
        <v>738000</v>
      </c>
      <c r="E62" s="62">
        <f t="shared" ref="E62:I62" si="11">SUM(E56:E61)</f>
        <v>220000</v>
      </c>
      <c r="F62" s="62">
        <f t="shared" si="11"/>
        <v>32000</v>
      </c>
      <c r="G62" s="62">
        <f t="shared" si="11"/>
        <v>970</v>
      </c>
      <c r="H62" s="62">
        <f t="shared" si="11"/>
        <v>592498</v>
      </c>
      <c r="I62" s="62">
        <f t="shared" si="11"/>
        <v>145502</v>
      </c>
      <c r="J62" s="106"/>
      <c r="K62" s="60"/>
      <c r="L62" s="38"/>
      <c r="M62" s="38"/>
      <c r="N62" s="38"/>
      <c r="O62" s="26"/>
    </row>
    <row r="63" spans="1:15" ht="21" x14ac:dyDescent="0.25">
      <c r="A63" s="1" t="s">
        <v>5</v>
      </c>
    </row>
    <row r="64" spans="1:15" ht="21" x14ac:dyDescent="0.25">
      <c r="A64" s="2" t="s">
        <v>6</v>
      </c>
    </row>
    <row r="65" spans="1:15" ht="21" x14ac:dyDescent="0.25">
      <c r="A65" s="1" t="s">
        <v>58</v>
      </c>
    </row>
    <row r="66" spans="1:15" ht="40.5" customHeight="1" x14ac:dyDescent="0.25">
      <c r="A66" s="107" t="s">
        <v>14</v>
      </c>
      <c r="B66" s="107" t="s">
        <v>0</v>
      </c>
      <c r="C66" s="107" t="s">
        <v>15</v>
      </c>
      <c r="D66" s="115" t="s">
        <v>163</v>
      </c>
      <c r="E66" s="45" t="s">
        <v>146</v>
      </c>
      <c r="F66" s="45" t="s">
        <v>147</v>
      </c>
      <c r="G66" s="45" t="s">
        <v>148</v>
      </c>
      <c r="H66" s="113" t="s">
        <v>187</v>
      </c>
      <c r="I66" s="114"/>
      <c r="J66" s="105" t="s">
        <v>1</v>
      </c>
      <c r="K66" s="107" t="s">
        <v>159</v>
      </c>
      <c r="L66" s="107"/>
      <c r="M66" s="107"/>
      <c r="N66" s="107" t="s">
        <v>168</v>
      </c>
      <c r="O66" s="111" t="s">
        <v>169</v>
      </c>
    </row>
    <row r="67" spans="1:15" ht="40.5" customHeight="1" x14ac:dyDescent="0.25">
      <c r="A67" s="107"/>
      <c r="B67" s="107"/>
      <c r="C67" s="107"/>
      <c r="D67" s="116"/>
      <c r="E67" s="46" t="s">
        <v>16</v>
      </c>
      <c r="F67" s="46" t="s">
        <v>16</v>
      </c>
      <c r="G67" s="46" t="s">
        <v>16</v>
      </c>
      <c r="H67" s="45" t="s">
        <v>165</v>
      </c>
      <c r="I67" s="45" t="s">
        <v>164</v>
      </c>
      <c r="J67" s="105"/>
      <c r="K67" s="52" t="s">
        <v>166</v>
      </c>
      <c r="L67" s="53" t="s">
        <v>167</v>
      </c>
      <c r="M67" s="53" t="s">
        <v>17</v>
      </c>
      <c r="N67" s="107"/>
      <c r="O67" s="111"/>
    </row>
    <row r="68" spans="1:15" ht="74.25" customHeight="1" x14ac:dyDescent="0.25">
      <c r="A68" s="33">
        <v>1</v>
      </c>
      <c r="B68" s="8" t="s">
        <v>59</v>
      </c>
      <c r="C68" s="34" t="s">
        <v>136</v>
      </c>
      <c r="D68" s="27">
        <v>5568</v>
      </c>
      <c r="E68" s="27">
        <v>0</v>
      </c>
      <c r="F68" s="27">
        <v>0</v>
      </c>
      <c r="G68" s="27">
        <v>0</v>
      </c>
      <c r="H68" s="27">
        <v>4640</v>
      </c>
      <c r="I68" s="27">
        <f>+D68+E68-F68+G68-H68</f>
        <v>928</v>
      </c>
      <c r="J68" s="33" t="s">
        <v>4</v>
      </c>
      <c r="K68" s="74"/>
      <c r="L68" s="74"/>
      <c r="M68" s="20" t="s">
        <v>176</v>
      </c>
      <c r="N68" s="91">
        <v>24593</v>
      </c>
      <c r="O68" s="12"/>
    </row>
    <row r="69" spans="1:15" ht="72" customHeight="1" x14ac:dyDescent="0.25">
      <c r="A69" s="33">
        <v>2</v>
      </c>
      <c r="B69" s="8" t="s">
        <v>59</v>
      </c>
      <c r="C69" s="34" t="s">
        <v>137</v>
      </c>
      <c r="D69" s="27">
        <v>3900</v>
      </c>
      <c r="E69" s="27">
        <v>0</v>
      </c>
      <c r="F69" s="27">
        <v>0</v>
      </c>
      <c r="G69" s="27">
        <v>0</v>
      </c>
      <c r="H69" s="27">
        <v>3250</v>
      </c>
      <c r="I69" s="27">
        <f t="shared" ref="I69:I74" si="12">+D69+E69-F69+G69-H69</f>
        <v>650</v>
      </c>
      <c r="J69" s="33" t="s">
        <v>4</v>
      </c>
      <c r="K69" s="74"/>
      <c r="L69" s="74"/>
      <c r="M69" s="20" t="s">
        <v>176</v>
      </c>
      <c r="N69" s="91">
        <v>24593</v>
      </c>
      <c r="O69" s="12"/>
    </row>
    <row r="70" spans="1:15" ht="75" customHeight="1" x14ac:dyDescent="0.25">
      <c r="A70" s="33">
        <v>3</v>
      </c>
      <c r="B70" s="8" t="s">
        <v>59</v>
      </c>
      <c r="C70" s="34" t="s">
        <v>138</v>
      </c>
      <c r="D70" s="27">
        <v>27540</v>
      </c>
      <c r="E70" s="27">
        <v>0</v>
      </c>
      <c r="F70" s="27">
        <v>0</v>
      </c>
      <c r="G70" s="27">
        <v>0</v>
      </c>
      <c r="H70" s="27">
        <v>25704</v>
      </c>
      <c r="I70" s="27">
        <f t="shared" si="12"/>
        <v>1836</v>
      </c>
      <c r="J70" s="33" t="s">
        <v>4</v>
      </c>
      <c r="K70" s="74"/>
      <c r="L70" s="74"/>
      <c r="M70" s="20" t="s">
        <v>176</v>
      </c>
      <c r="N70" s="91">
        <v>24593</v>
      </c>
      <c r="O70" s="12"/>
    </row>
    <row r="71" spans="1:15" ht="78" customHeight="1" x14ac:dyDescent="0.25">
      <c r="A71" s="55">
        <v>4</v>
      </c>
      <c r="B71" s="8" t="s">
        <v>59</v>
      </c>
      <c r="C71" s="34" t="s">
        <v>139</v>
      </c>
      <c r="D71" s="27">
        <v>3480</v>
      </c>
      <c r="E71" s="27">
        <v>0</v>
      </c>
      <c r="F71" s="27">
        <v>0</v>
      </c>
      <c r="G71" s="27">
        <v>0</v>
      </c>
      <c r="H71" s="27">
        <v>2900</v>
      </c>
      <c r="I71" s="27">
        <f t="shared" si="12"/>
        <v>580</v>
      </c>
      <c r="J71" s="33" t="s">
        <v>4</v>
      </c>
      <c r="K71" s="74"/>
      <c r="L71" s="74"/>
      <c r="M71" s="20" t="s">
        <v>176</v>
      </c>
      <c r="N71" s="91">
        <v>24593</v>
      </c>
      <c r="O71" s="12"/>
    </row>
    <row r="72" spans="1:15" ht="84" x14ac:dyDescent="0.25">
      <c r="A72" s="33">
        <v>5</v>
      </c>
      <c r="B72" s="34" t="s">
        <v>60</v>
      </c>
      <c r="C72" s="34" t="s">
        <v>140</v>
      </c>
      <c r="D72" s="27">
        <v>132300</v>
      </c>
      <c r="E72" s="27">
        <v>0</v>
      </c>
      <c r="F72" s="27">
        <v>0</v>
      </c>
      <c r="G72" s="27">
        <v>0</v>
      </c>
      <c r="H72" s="27">
        <v>102420</v>
      </c>
      <c r="I72" s="27">
        <f t="shared" si="12"/>
        <v>29880</v>
      </c>
      <c r="J72" s="33" t="s">
        <v>4</v>
      </c>
      <c r="K72" s="74"/>
      <c r="L72" s="74"/>
      <c r="M72" s="20" t="s">
        <v>176</v>
      </c>
      <c r="N72" s="91">
        <v>24593</v>
      </c>
      <c r="O72" s="10"/>
    </row>
    <row r="73" spans="1:15" ht="83.25" customHeight="1" x14ac:dyDescent="0.25">
      <c r="A73" s="33">
        <v>6</v>
      </c>
      <c r="B73" s="65" t="s">
        <v>141</v>
      </c>
      <c r="C73" s="8" t="s">
        <v>170</v>
      </c>
      <c r="D73" s="27">
        <v>653559</v>
      </c>
      <c r="E73" s="27">
        <v>32395</v>
      </c>
      <c r="F73" s="27">
        <v>0</v>
      </c>
      <c r="G73" s="27">
        <v>0</v>
      </c>
      <c r="H73" s="27">
        <v>547576.04</v>
      </c>
      <c r="I73" s="27">
        <f>+D73-H73</f>
        <v>105982.95999999996</v>
      </c>
      <c r="J73" s="33" t="s">
        <v>4</v>
      </c>
      <c r="K73" s="74"/>
      <c r="L73" s="74"/>
      <c r="M73" s="20" t="s">
        <v>176</v>
      </c>
      <c r="N73" s="91" t="s">
        <v>181</v>
      </c>
      <c r="O73" s="10"/>
    </row>
    <row r="74" spans="1:15" ht="105" x14ac:dyDescent="0.25">
      <c r="A74" s="33">
        <v>7</v>
      </c>
      <c r="B74" s="34" t="s">
        <v>61</v>
      </c>
      <c r="C74" s="34" t="s">
        <v>62</v>
      </c>
      <c r="D74" s="27">
        <v>1609200</v>
      </c>
      <c r="E74" s="27">
        <v>0</v>
      </c>
      <c r="F74" s="27">
        <v>0</v>
      </c>
      <c r="G74" s="27">
        <v>0</v>
      </c>
      <c r="H74" s="27">
        <v>1512000</v>
      </c>
      <c r="I74" s="27">
        <f t="shared" si="12"/>
        <v>97200</v>
      </c>
      <c r="J74" s="33" t="s">
        <v>63</v>
      </c>
      <c r="K74" s="74"/>
      <c r="L74" s="74"/>
      <c r="M74" s="20" t="s">
        <v>176</v>
      </c>
      <c r="N74" s="91" t="s">
        <v>181</v>
      </c>
      <c r="O74" s="10"/>
    </row>
    <row r="75" spans="1:15" ht="77.25" customHeight="1" x14ac:dyDescent="0.25">
      <c r="A75" s="33">
        <v>8</v>
      </c>
      <c r="B75" s="8" t="s">
        <v>59</v>
      </c>
      <c r="C75" s="34" t="s">
        <v>149</v>
      </c>
      <c r="D75" s="27">
        <v>2400</v>
      </c>
      <c r="E75" s="27">
        <v>0</v>
      </c>
      <c r="F75" s="27">
        <v>0</v>
      </c>
      <c r="G75" s="27">
        <v>0</v>
      </c>
      <c r="H75" s="27">
        <v>2000</v>
      </c>
      <c r="I75" s="27">
        <f>+D75+E75-F75-G75-H75</f>
        <v>400</v>
      </c>
      <c r="J75" s="108"/>
      <c r="K75" s="74"/>
      <c r="L75" s="74"/>
      <c r="M75" s="20" t="s">
        <v>176</v>
      </c>
      <c r="N75" s="91">
        <v>24593</v>
      </c>
      <c r="O75" s="34"/>
    </row>
    <row r="76" spans="1:15" ht="105" customHeight="1" x14ac:dyDescent="0.25">
      <c r="A76" s="33">
        <v>9</v>
      </c>
      <c r="B76" s="34" t="s">
        <v>64</v>
      </c>
      <c r="C76" s="34" t="s">
        <v>65</v>
      </c>
      <c r="D76" s="27">
        <v>20000</v>
      </c>
      <c r="E76" s="27">
        <v>0</v>
      </c>
      <c r="F76" s="27">
        <v>0</v>
      </c>
      <c r="G76" s="27">
        <v>0</v>
      </c>
      <c r="H76" s="27">
        <v>0</v>
      </c>
      <c r="I76" s="27">
        <v>20000</v>
      </c>
      <c r="J76" s="108"/>
      <c r="K76" s="20" t="s">
        <v>176</v>
      </c>
      <c r="L76" s="74"/>
      <c r="M76" s="74"/>
      <c r="N76" s="93" t="s">
        <v>166</v>
      </c>
      <c r="O76" s="12"/>
    </row>
    <row r="77" spans="1:15" ht="21" x14ac:dyDescent="0.25">
      <c r="A77" s="34"/>
      <c r="B77" s="45"/>
      <c r="C77" s="68" t="s">
        <v>8</v>
      </c>
      <c r="D77" s="64">
        <f t="shared" ref="D77:I77" si="13">SUM(D68:D75)</f>
        <v>2437947</v>
      </c>
      <c r="E77" s="64">
        <f t="shared" si="13"/>
        <v>32395</v>
      </c>
      <c r="F77" s="64">
        <f t="shared" si="13"/>
        <v>0</v>
      </c>
      <c r="G77" s="64">
        <f t="shared" si="13"/>
        <v>0</v>
      </c>
      <c r="H77" s="64">
        <f t="shared" si="13"/>
        <v>2200490.04</v>
      </c>
      <c r="I77" s="64">
        <f t="shared" si="13"/>
        <v>237456.95999999996</v>
      </c>
      <c r="J77" s="108"/>
      <c r="K77" s="75"/>
      <c r="L77" s="76"/>
      <c r="M77" s="76"/>
      <c r="N77" s="76"/>
      <c r="O77" s="76"/>
    </row>
    <row r="79" spans="1:15" ht="21" x14ac:dyDescent="0.25">
      <c r="A79" s="1" t="s">
        <v>66</v>
      </c>
    </row>
    <row r="80" spans="1:15" ht="21" x14ac:dyDescent="0.25">
      <c r="A80" s="2" t="s">
        <v>173</v>
      </c>
    </row>
    <row r="81" spans="1:15" ht="21" x14ac:dyDescent="0.25">
      <c r="A81" s="4" t="s">
        <v>67</v>
      </c>
    </row>
    <row r="82" spans="1:15" ht="39.75" customHeight="1" x14ac:dyDescent="0.25">
      <c r="A82" s="109" t="s">
        <v>14</v>
      </c>
      <c r="B82" s="109" t="s">
        <v>0</v>
      </c>
      <c r="C82" s="109" t="s">
        <v>15</v>
      </c>
      <c r="D82" s="115" t="s">
        <v>163</v>
      </c>
      <c r="E82" s="45" t="s">
        <v>146</v>
      </c>
      <c r="F82" s="45" t="s">
        <v>147</v>
      </c>
      <c r="G82" s="45" t="s">
        <v>148</v>
      </c>
      <c r="H82" s="113" t="s">
        <v>187</v>
      </c>
      <c r="I82" s="114"/>
      <c r="J82" s="110" t="s">
        <v>1</v>
      </c>
      <c r="K82" s="107" t="s">
        <v>159</v>
      </c>
      <c r="L82" s="107"/>
      <c r="M82" s="107"/>
      <c r="N82" s="107" t="s">
        <v>168</v>
      </c>
      <c r="O82" s="111" t="s">
        <v>169</v>
      </c>
    </row>
    <row r="83" spans="1:15" ht="42" customHeight="1" x14ac:dyDescent="0.25">
      <c r="A83" s="109"/>
      <c r="B83" s="109"/>
      <c r="C83" s="109"/>
      <c r="D83" s="116"/>
      <c r="E83" s="46" t="s">
        <v>16</v>
      </c>
      <c r="F83" s="46" t="s">
        <v>16</v>
      </c>
      <c r="G83" s="46" t="s">
        <v>16</v>
      </c>
      <c r="H83" s="45" t="s">
        <v>165</v>
      </c>
      <c r="I83" s="45" t="s">
        <v>164</v>
      </c>
      <c r="J83" s="110"/>
      <c r="K83" s="52" t="s">
        <v>166</v>
      </c>
      <c r="L83" s="53" t="s">
        <v>167</v>
      </c>
      <c r="M83" s="53" t="s">
        <v>17</v>
      </c>
      <c r="N83" s="107"/>
      <c r="O83" s="111"/>
    </row>
    <row r="84" spans="1:15" ht="98.25" customHeight="1" x14ac:dyDescent="0.25">
      <c r="A84" s="15">
        <v>1</v>
      </c>
      <c r="B84" s="49" t="s">
        <v>142</v>
      </c>
      <c r="C84" s="49" t="s">
        <v>68</v>
      </c>
      <c r="D84" s="39">
        <v>20000</v>
      </c>
      <c r="E84" s="63">
        <v>20000</v>
      </c>
      <c r="F84" s="95"/>
      <c r="G84" s="95"/>
      <c r="H84" s="37">
        <v>0</v>
      </c>
      <c r="I84" s="27">
        <f>+D84-H84</f>
        <v>20000</v>
      </c>
      <c r="J84" s="66"/>
      <c r="K84" s="20" t="s">
        <v>176</v>
      </c>
      <c r="L84" s="45"/>
      <c r="M84" s="45"/>
      <c r="N84" s="93" t="s">
        <v>166</v>
      </c>
      <c r="O84" s="22"/>
    </row>
    <row r="85" spans="1:15" ht="133.5" customHeight="1" x14ac:dyDescent="0.25">
      <c r="A85" s="15">
        <v>2</v>
      </c>
      <c r="B85" s="49" t="s">
        <v>69</v>
      </c>
      <c r="C85" s="49" t="s">
        <v>70</v>
      </c>
      <c r="D85" s="39">
        <v>20000</v>
      </c>
      <c r="E85" s="63">
        <v>20000</v>
      </c>
      <c r="F85" s="95"/>
      <c r="G85" s="95"/>
      <c r="H85" s="37">
        <v>0</v>
      </c>
      <c r="I85" s="27">
        <f>+D85-H85</f>
        <v>20000</v>
      </c>
      <c r="J85" s="66"/>
      <c r="K85" s="20" t="s">
        <v>176</v>
      </c>
      <c r="L85" s="45"/>
      <c r="M85" s="45"/>
      <c r="N85" s="93" t="s">
        <v>166</v>
      </c>
      <c r="O85" s="22"/>
    </row>
    <row r="86" spans="1:15" ht="21" x14ac:dyDescent="0.25">
      <c r="A86" s="67"/>
      <c r="B86" s="45"/>
      <c r="C86" s="68" t="s">
        <v>8</v>
      </c>
      <c r="D86" s="96">
        <f>SUM(D84:D85)</f>
        <v>40000</v>
      </c>
      <c r="E86" s="96">
        <f t="shared" ref="E86:I86" si="14">SUM(E84:E85)</f>
        <v>40000</v>
      </c>
      <c r="F86" s="96">
        <f t="shared" si="14"/>
        <v>0</v>
      </c>
      <c r="G86" s="96">
        <f t="shared" si="14"/>
        <v>0</v>
      </c>
      <c r="H86" s="96">
        <f t="shared" si="14"/>
        <v>0</v>
      </c>
      <c r="I86" s="96">
        <f t="shared" si="14"/>
        <v>40000</v>
      </c>
      <c r="J86" s="70"/>
      <c r="K86" s="70"/>
      <c r="L86" s="70"/>
      <c r="M86" s="70"/>
      <c r="N86" s="70"/>
      <c r="O86" s="70"/>
    </row>
    <row r="87" spans="1:15" ht="21" x14ac:dyDescent="0.25">
      <c r="A87" s="101"/>
      <c r="B87" s="102"/>
      <c r="C87" s="102"/>
      <c r="D87" s="103"/>
      <c r="E87" s="103"/>
      <c r="F87" s="103"/>
      <c r="G87" s="103"/>
      <c r="H87" s="103"/>
      <c r="I87" s="103"/>
      <c r="J87" s="104"/>
      <c r="K87" s="104"/>
      <c r="L87" s="104"/>
      <c r="M87" s="104"/>
      <c r="N87" s="104"/>
      <c r="O87" s="104"/>
    </row>
    <row r="88" spans="1:15" ht="21" x14ac:dyDescent="0.25">
      <c r="A88" s="2" t="s">
        <v>7</v>
      </c>
    </row>
    <row r="89" spans="1:15" ht="21" x14ac:dyDescent="0.25">
      <c r="A89" s="3" t="s">
        <v>71</v>
      </c>
    </row>
    <row r="90" spans="1:15" ht="41.25" customHeight="1" x14ac:dyDescent="0.25">
      <c r="A90" s="105" t="s">
        <v>14</v>
      </c>
      <c r="B90" s="105" t="s">
        <v>0</v>
      </c>
      <c r="C90" s="105" t="s">
        <v>15</v>
      </c>
      <c r="D90" s="115" t="s">
        <v>163</v>
      </c>
      <c r="E90" s="45" t="s">
        <v>146</v>
      </c>
      <c r="F90" s="45" t="s">
        <v>147</v>
      </c>
      <c r="G90" s="45" t="s">
        <v>148</v>
      </c>
      <c r="H90" s="113" t="s">
        <v>187</v>
      </c>
      <c r="I90" s="114"/>
      <c r="J90" s="105" t="s">
        <v>1</v>
      </c>
      <c r="K90" s="107" t="s">
        <v>159</v>
      </c>
      <c r="L90" s="107"/>
      <c r="M90" s="107"/>
      <c r="N90" s="107" t="s">
        <v>168</v>
      </c>
      <c r="O90" s="111" t="s">
        <v>169</v>
      </c>
    </row>
    <row r="91" spans="1:15" ht="42" customHeight="1" x14ac:dyDescent="0.25">
      <c r="A91" s="105"/>
      <c r="B91" s="105"/>
      <c r="C91" s="105"/>
      <c r="D91" s="116"/>
      <c r="E91" s="46" t="s">
        <v>16</v>
      </c>
      <c r="F91" s="46" t="s">
        <v>16</v>
      </c>
      <c r="G91" s="46" t="s">
        <v>16</v>
      </c>
      <c r="H91" s="45" t="s">
        <v>165</v>
      </c>
      <c r="I91" s="45" t="s">
        <v>164</v>
      </c>
      <c r="J91" s="105"/>
      <c r="K91" s="52" t="s">
        <v>166</v>
      </c>
      <c r="L91" s="53" t="s">
        <v>167</v>
      </c>
      <c r="M91" s="53" t="s">
        <v>17</v>
      </c>
      <c r="N91" s="107"/>
      <c r="O91" s="111"/>
    </row>
    <row r="92" spans="1:15" ht="63" x14ac:dyDescent="0.25">
      <c r="A92" s="33">
        <v>1</v>
      </c>
      <c r="B92" s="34" t="s">
        <v>72</v>
      </c>
      <c r="C92" s="29" t="s">
        <v>73</v>
      </c>
      <c r="D92" s="27">
        <v>100000</v>
      </c>
      <c r="E92" s="28">
        <v>0</v>
      </c>
      <c r="F92" s="28">
        <v>0</v>
      </c>
      <c r="G92" s="28">
        <v>0</v>
      </c>
      <c r="H92" s="27">
        <v>2800</v>
      </c>
      <c r="I92" s="27">
        <f>+D92+E92-F92-G92-H92</f>
        <v>97200</v>
      </c>
      <c r="J92" s="106" t="s">
        <v>4</v>
      </c>
      <c r="K92" s="12"/>
      <c r="L92" s="26"/>
      <c r="M92" s="20" t="s">
        <v>176</v>
      </c>
      <c r="N92" s="92">
        <v>243709</v>
      </c>
      <c r="O92" s="12"/>
    </row>
    <row r="93" spans="1:15" ht="50.25" customHeight="1" x14ac:dyDescent="0.25">
      <c r="A93" s="33"/>
      <c r="B93" s="34"/>
      <c r="C93" s="41"/>
      <c r="D93" s="27"/>
      <c r="E93" s="27"/>
      <c r="F93" s="27"/>
      <c r="G93" s="27"/>
      <c r="H93" s="42"/>
      <c r="I93" s="42"/>
      <c r="J93" s="106"/>
      <c r="K93" s="12"/>
      <c r="L93" s="26"/>
      <c r="M93" s="26"/>
      <c r="N93" s="26"/>
      <c r="O93" s="26"/>
    </row>
    <row r="94" spans="1:15" ht="21" x14ac:dyDescent="0.25">
      <c r="A94" s="34"/>
      <c r="B94" s="34"/>
      <c r="C94" s="34"/>
      <c r="D94" s="27"/>
      <c r="E94" s="27"/>
      <c r="F94" s="27"/>
      <c r="G94" s="27"/>
      <c r="H94" s="27"/>
      <c r="I94" s="27"/>
      <c r="J94" s="33" t="s">
        <v>2</v>
      </c>
      <c r="K94" s="43"/>
      <c r="L94" s="26"/>
      <c r="M94" s="26"/>
      <c r="N94" s="26"/>
      <c r="O94" s="26"/>
    </row>
    <row r="95" spans="1:15" ht="22.8" x14ac:dyDescent="0.4">
      <c r="A95" s="34"/>
      <c r="B95" s="73"/>
      <c r="C95" s="71" t="s">
        <v>8</v>
      </c>
      <c r="D95" s="40">
        <f t="shared" ref="D95:J95" si="15">SUM(D92:D94)</f>
        <v>100000</v>
      </c>
      <c r="E95" s="40">
        <f t="shared" si="15"/>
        <v>0</v>
      </c>
      <c r="F95" s="40">
        <f t="shared" si="15"/>
        <v>0</v>
      </c>
      <c r="G95" s="40">
        <f t="shared" si="15"/>
        <v>0</v>
      </c>
      <c r="H95" s="40">
        <f t="shared" si="15"/>
        <v>2800</v>
      </c>
      <c r="I95" s="40">
        <f t="shared" si="15"/>
        <v>97200</v>
      </c>
      <c r="J95" s="36">
        <f t="shared" si="15"/>
        <v>0</v>
      </c>
      <c r="K95" s="72"/>
      <c r="L95" s="38"/>
      <c r="M95" s="38"/>
      <c r="N95" s="38"/>
      <c r="O95" s="38"/>
    </row>
    <row r="96" spans="1:15" ht="21" x14ac:dyDescent="0.25">
      <c r="A96" s="2" t="s">
        <v>7</v>
      </c>
    </row>
    <row r="97" spans="1:15" ht="21" x14ac:dyDescent="0.25">
      <c r="A97" s="1" t="s">
        <v>75</v>
      </c>
      <c r="B97" s="32"/>
    </row>
    <row r="98" spans="1:15" ht="42.75" customHeight="1" x14ac:dyDescent="0.25">
      <c r="A98" s="105" t="s">
        <v>14</v>
      </c>
      <c r="B98" s="105" t="s">
        <v>0</v>
      </c>
      <c r="C98" s="105" t="s">
        <v>15</v>
      </c>
      <c r="D98" s="115" t="s">
        <v>163</v>
      </c>
      <c r="E98" s="45" t="s">
        <v>146</v>
      </c>
      <c r="F98" s="45" t="s">
        <v>147</v>
      </c>
      <c r="G98" s="45" t="s">
        <v>148</v>
      </c>
      <c r="H98" s="113" t="s">
        <v>187</v>
      </c>
      <c r="I98" s="114"/>
      <c r="J98" s="105" t="s">
        <v>1</v>
      </c>
      <c r="K98" s="107" t="s">
        <v>159</v>
      </c>
      <c r="L98" s="107"/>
      <c r="M98" s="107"/>
      <c r="N98" s="107" t="s">
        <v>168</v>
      </c>
      <c r="O98" s="111" t="s">
        <v>169</v>
      </c>
    </row>
    <row r="99" spans="1:15" ht="42" x14ac:dyDescent="0.25">
      <c r="A99" s="105"/>
      <c r="B99" s="105"/>
      <c r="C99" s="105"/>
      <c r="D99" s="116"/>
      <c r="E99" s="46" t="s">
        <v>16</v>
      </c>
      <c r="F99" s="46" t="s">
        <v>16</v>
      </c>
      <c r="G99" s="46" t="s">
        <v>16</v>
      </c>
      <c r="H99" s="45" t="s">
        <v>165</v>
      </c>
      <c r="I99" s="45" t="s">
        <v>164</v>
      </c>
      <c r="J99" s="105"/>
      <c r="K99" s="52" t="s">
        <v>166</v>
      </c>
      <c r="L99" s="53" t="s">
        <v>167</v>
      </c>
      <c r="M99" s="53" t="s">
        <v>17</v>
      </c>
      <c r="N99" s="107"/>
      <c r="O99" s="111"/>
    </row>
    <row r="100" spans="1:15" ht="84" x14ac:dyDescent="0.25">
      <c r="A100" s="33">
        <v>1</v>
      </c>
      <c r="B100" s="34" t="s">
        <v>76</v>
      </c>
      <c r="C100" s="34" t="s">
        <v>77</v>
      </c>
      <c r="D100" s="11">
        <v>400000</v>
      </c>
      <c r="E100" s="13">
        <v>0</v>
      </c>
      <c r="F100" s="13">
        <v>0</v>
      </c>
      <c r="G100" s="13">
        <v>0</v>
      </c>
      <c r="H100" s="27">
        <v>98945.4</v>
      </c>
      <c r="I100" s="27">
        <f>+D100-H100</f>
        <v>301054.59999999998</v>
      </c>
      <c r="J100" s="35" t="s">
        <v>4</v>
      </c>
      <c r="K100" s="26"/>
      <c r="L100" s="26"/>
      <c r="M100" s="20" t="s">
        <v>176</v>
      </c>
      <c r="N100" s="22" t="s">
        <v>177</v>
      </c>
      <c r="O100" s="43"/>
    </row>
    <row r="101" spans="1:15" ht="22.8" x14ac:dyDescent="0.4">
      <c r="A101" s="34"/>
      <c r="B101" s="46"/>
      <c r="C101" s="56" t="s">
        <v>8</v>
      </c>
      <c r="D101" s="54">
        <f>+D100</f>
        <v>400000</v>
      </c>
      <c r="E101" s="54">
        <f t="shared" ref="E101:H101" si="16">+E100</f>
        <v>0</v>
      </c>
      <c r="F101" s="54">
        <f t="shared" si="16"/>
        <v>0</v>
      </c>
      <c r="G101" s="54">
        <f t="shared" si="16"/>
        <v>0</v>
      </c>
      <c r="H101" s="54">
        <f t="shared" si="16"/>
        <v>98945.4</v>
      </c>
      <c r="I101" s="54">
        <f>+I100</f>
        <v>301054.59999999998</v>
      </c>
      <c r="J101" s="54" t="str">
        <f t="shared" ref="J101" si="17">+J100</f>
        <v>สำนักปลัด</v>
      </c>
      <c r="K101" s="72"/>
      <c r="L101" s="38"/>
      <c r="M101" s="38"/>
      <c r="N101" s="38"/>
      <c r="O101" s="38"/>
    </row>
    <row r="103" spans="1:15" ht="21" x14ac:dyDescent="0.25">
      <c r="A103" s="1" t="s">
        <v>9</v>
      </c>
    </row>
    <row r="104" spans="1:15" ht="21" x14ac:dyDescent="0.25">
      <c r="A104" s="2" t="s">
        <v>174</v>
      </c>
    </row>
    <row r="105" spans="1:15" ht="21" x14ac:dyDescent="0.25">
      <c r="A105" s="1" t="s">
        <v>78</v>
      </c>
    </row>
    <row r="106" spans="1:15" ht="44.25" customHeight="1" x14ac:dyDescent="0.25">
      <c r="A106" s="105" t="s">
        <v>14</v>
      </c>
      <c r="B106" s="105" t="s">
        <v>0</v>
      </c>
      <c r="C106" s="105" t="s">
        <v>15</v>
      </c>
      <c r="D106" s="115" t="s">
        <v>163</v>
      </c>
      <c r="E106" s="45" t="s">
        <v>146</v>
      </c>
      <c r="F106" s="45" t="s">
        <v>147</v>
      </c>
      <c r="G106" s="45" t="s">
        <v>148</v>
      </c>
      <c r="H106" s="113" t="s">
        <v>187</v>
      </c>
      <c r="I106" s="114"/>
      <c r="J106" s="105" t="s">
        <v>1</v>
      </c>
      <c r="K106" s="107" t="s">
        <v>159</v>
      </c>
      <c r="L106" s="107"/>
      <c r="M106" s="107"/>
      <c r="N106" s="107" t="s">
        <v>168</v>
      </c>
      <c r="O106" s="111" t="s">
        <v>169</v>
      </c>
    </row>
    <row r="107" spans="1:15" ht="42" x14ac:dyDescent="0.25">
      <c r="A107" s="105"/>
      <c r="B107" s="105"/>
      <c r="C107" s="105"/>
      <c r="D107" s="116"/>
      <c r="E107" s="46" t="s">
        <v>16</v>
      </c>
      <c r="F107" s="46" t="s">
        <v>16</v>
      </c>
      <c r="G107" s="46" t="s">
        <v>16</v>
      </c>
      <c r="H107" s="45" t="s">
        <v>165</v>
      </c>
      <c r="I107" s="45" t="s">
        <v>164</v>
      </c>
      <c r="J107" s="105"/>
      <c r="K107" s="52" t="s">
        <v>166</v>
      </c>
      <c r="L107" s="53" t="s">
        <v>167</v>
      </c>
      <c r="M107" s="53" t="s">
        <v>17</v>
      </c>
      <c r="N107" s="107"/>
      <c r="O107" s="111"/>
    </row>
    <row r="108" spans="1:15" ht="42" x14ac:dyDescent="0.25">
      <c r="A108" s="33">
        <v>1</v>
      </c>
      <c r="B108" s="31" t="s">
        <v>143</v>
      </c>
      <c r="C108" s="49" t="s">
        <v>79</v>
      </c>
      <c r="D108" s="11">
        <v>100000</v>
      </c>
      <c r="E108" s="11">
        <v>70000</v>
      </c>
      <c r="F108" s="11">
        <v>0</v>
      </c>
      <c r="G108" s="11">
        <v>0</v>
      </c>
      <c r="H108" s="27">
        <v>79000</v>
      </c>
      <c r="I108" s="27">
        <f>+D108-H108</f>
        <v>21000</v>
      </c>
      <c r="J108" s="35" t="s">
        <v>4</v>
      </c>
      <c r="K108" s="26"/>
      <c r="L108" s="26"/>
      <c r="M108" s="20" t="s">
        <v>176</v>
      </c>
      <c r="N108" s="22" t="s">
        <v>177</v>
      </c>
      <c r="O108" s="12"/>
    </row>
    <row r="109" spans="1:15" ht="22.8" x14ac:dyDescent="0.4">
      <c r="A109" s="25"/>
      <c r="B109" s="46"/>
      <c r="C109" s="56" t="s">
        <v>8</v>
      </c>
      <c r="D109" s="54">
        <f>+D108</f>
        <v>100000</v>
      </c>
      <c r="E109" s="54">
        <f>+E108</f>
        <v>70000</v>
      </c>
      <c r="F109" s="54">
        <f t="shared" ref="F109:I109" si="18">+F108</f>
        <v>0</v>
      </c>
      <c r="G109" s="54">
        <f t="shared" si="18"/>
        <v>0</v>
      </c>
      <c r="H109" s="54">
        <f t="shared" si="18"/>
        <v>79000</v>
      </c>
      <c r="I109" s="40">
        <f t="shared" si="18"/>
        <v>21000</v>
      </c>
      <c r="J109" s="38"/>
      <c r="K109" s="38"/>
      <c r="L109" s="38"/>
      <c r="M109" s="38"/>
      <c r="N109" s="38"/>
      <c r="O109" s="38"/>
    </row>
    <row r="110" spans="1:15" ht="21" x14ac:dyDescent="0.25">
      <c r="A110" s="3" t="s">
        <v>80</v>
      </c>
    </row>
    <row r="111" spans="1:15" ht="43.5" customHeight="1" x14ac:dyDescent="0.25">
      <c r="A111" s="105" t="s">
        <v>14</v>
      </c>
      <c r="B111" s="105" t="s">
        <v>0</v>
      </c>
      <c r="C111" s="105" t="s">
        <v>15</v>
      </c>
      <c r="D111" s="115" t="s">
        <v>163</v>
      </c>
      <c r="E111" s="45" t="s">
        <v>146</v>
      </c>
      <c r="F111" s="45" t="s">
        <v>147</v>
      </c>
      <c r="G111" s="45" t="s">
        <v>148</v>
      </c>
      <c r="H111" s="113" t="s">
        <v>187</v>
      </c>
      <c r="I111" s="114"/>
      <c r="J111" s="105" t="s">
        <v>1</v>
      </c>
      <c r="K111" s="107" t="s">
        <v>159</v>
      </c>
      <c r="L111" s="107"/>
      <c r="M111" s="107"/>
      <c r="N111" s="107" t="s">
        <v>168</v>
      </c>
      <c r="O111" s="111" t="s">
        <v>169</v>
      </c>
    </row>
    <row r="112" spans="1:15" ht="42" x14ac:dyDescent="0.25">
      <c r="A112" s="105"/>
      <c r="B112" s="105"/>
      <c r="C112" s="105"/>
      <c r="D112" s="116"/>
      <c r="E112" s="46" t="s">
        <v>16</v>
      </c>
      <c r="F112" s="46" t="s">
        <v>16</v>
      </c>
      <c r="G112" s="46" t="s">
        <v>16</v>
      </c>
      <c r="H112" s="45" t="s">
        <v>165</v>
      </c>
      <c r="I112" s="45" t="s">
        <v>164</v>
      </c>
      <c r="J112" s="105"/>
      <c r="K112" s="52" t="s">
        <v>166</v>
      </c>
      <c r="L112" s="53" t="s">
        <v>167</v>
      </c>
      <c r="M112" s="53" t="s">
        <v>17</v>
      </c>
      <c r="N112" s="107"/>
      <c r="O112" s="111"/>
    </row>
    <row r="113" spans="1:15" ht="60.75" customHeight="1" x14ac:dyDescent="0.25">
      <c r="A113" s="33">
        <v>1</v>
      </c>
      <c r="B113" s="49" t="s">
        <v>81</v>
      </c>
      <c r="C113" s="49" t="s">
        <v>82</v>
      </c>
      <c r="D113" s="13">
        <v>63140</v>
      </c>
      <c r="E113" s="45"/>
      <c r="F113" s="45"/>
      <c r="G113" s="45"/>
      <c r="H113" s="45">
        <v>0</v>
      </c>
      <c r="I113" s="9">
        <f>+D113-H113</f>
        <v>63140</v>
      </c>
      <c r="J113" s="45"/>
      <c r="K113" s="20" t="s">
        <v>176</v>
      </c>
      <c r="L113" s="74"/>
      <c r="M113" s="74"/>
      <c r="N113" s="93" t="s">
        <v>166</v>
      </c>
      <c r="O113" s="74"/>
    </row>
    <row r="114" spans="1:15" ht="22.8" x14ac:dyDescent="0.4">
      <c r="A114" s="34"/>
      <c r="B114" s="46"/>
      <c r="C114" s="56" t="s">
        <v>8</v>
      </c>
      <c r="D114" s="54">
        <f>+D113</f>
        <v>63140</v>
      </c>
      <c r="E114" s="54">
        <f t="shared" ref="E114:I114" si="19">+E113</f>
        <v>0</v>
      </c>
      <c r="F114" s="54">
        <f t="shared" si="19"/>
        <v>0</v>
      </c>
      <c r="G114" s="54">
        <f t="shared" si="19"/>
        <v>0</v>
      </c>
      <c r="H114" s="54">
        <f t="shared" si="19"/>
        <v>0</v>
      </c>
      <c r="I114" s="54">
        <f t="shared" si="19"/>
        <v>63140</v>
      </c>
      <c r="J114" s="60"/>
      <c r="K114" s="60"/>
      <c r="L114" s="38"/>
      <c r="M114" s="38"/>
      <c r="N114" s="38"/>
      <c r="O114" s="38"/>
    </row>
    <row r="116" spans="1:15" ht="21" x14ac:dyDescent="0.25">
      <c r="A116" s="1" t="s">
        <v>10</v>
      </c>
    </row>
    <row r="117" spans="1:15" ht="21" x14ac:dyDescent="0.25">
      <c r="A117" s="2" t="s">
        <v>175</v>
      </c>
    </row>
    <row r="118" spans="1:15" ht="21" x14ac:dyDescent="0.25">
      <c r="A118" s="1" t="s">
        <v>83</v>
      </c>
    </row>
    <row r="119" spans="1:15" ht="42" customHeight="1" x14ac:dyDescent="0.25">
      <c r="A119" s="105" t="s">
        <v>14</v>
      </c>
      <c r="B119" s="105" t="s">
        <v>0</v>
      </c>
      <c r="C119" s="105" t="s">
        <v>15</v>
      </c>
      <c r="D119" s="115" t="s">
        <v>163</v>
      </c>
      <c r="E119" s="45" t="s">
        <v>146</v>
      </c>
      <c r="F119" s="45" t="s">
        <v>147</v>
      </c>
      <c r="G119" s="45" t="s">
        <v>148</v>
      </c>
      <c r="H119" s="113" t="s">
        <v>187</v>
      </c>
      <c r="I119" s="114"/>
      <c r="J119" s="105" t="s">
        <v>1</v>
      </c>
      <c r="K119" s="107" t="s">
        <v>159</v>
      </c>
      <c r="L119" s="107"/>
      <c r="M119" s="107"/>
      <c r="N119" s="107" t="s">
        <v>168</v>
      </c>
      <c r="O119" s="111" t="s">
        <v>169</v>
      </c>
    </row>
    <row r="120" spans="1:15" ht="42" x14ac:dyDescent="0.25">
      <c r="A120" s="105"/>
      <c r="B120" s="105"/>
      <c r="C120" s="105"/>
      <c r="D120" s="116"/>
      <c r="E120" s="46" t="s">
        <v>16</v>
      </c>
      <c r="F120" s="46" t="s">
        <v>16</v>
      </c>
      <c r="G120" s="46" t="s">
        <v>16</v>
      </c>
      <c r="H120" s="45" t="s">
        <v>165</v>
      </c>
      <c r="I120" s="45" t="s">
        <v>164</v>
      </c>
      <c r="J120" s="105"/>
      <c r="K120" s="52" t="s">
        <v>166</v>
      </c>
      <c r="L120" s="53" t="s">
        <v>167</v>
      </c>
      <c r="M120" s="53" t="s">
        <v>17</v>
      </c>
      <c r="N120" s="107"/>
      <c r="O120" s="111"/>
    </row>
    <row r="121" spans="1:15" ht="42" x14ac:dyDescent="0.25">
      <c r="A121" s="33">
        <v>1</v>
      </c>
      <c r="B121" s="34" t="s">
        <v>84</v>
      </c>
      <c r="C121" s="34" t="s">
        <v>85</v>
      </c>
      <c r="D121" s="27">
        <v>68000</v>
      </c>
      <c r="E121" s="27">
        <v>86720</v>
      </c>
      <c r="F121" s="27">
        <v>118720</v>
      </c>
      <c r="G121" s="27">
        <v>0</v>
      </c>
      <c r="H121" s="27">
        <v>67354</v>
      </c>
      <c r="I121" s="27">
        <f>+D121-H121</f>
        <v>646</v>
      </c>
      <c r="J121" s="33" t="s">
        <v>4</v>
      </c>
      <c r="K121" s="94"/>
      <c r="L121" s="74"/>
      <c r="M121" s="20" t="s">
        <v>176</v>
      </c>
      <c r="N121" s="91">
        <v>24473</v>
      </c>
      <c r="O121" s="10"/>
    </row>
    <row r="122" spans="1:15" ht="50.25" customHeight="1" x14ac:dyDescent="0.25">
      <c r="A122" s="33">
        <v>2</v>
      </c>
      <c r="B122" s="49" t="s">
        <v>156</v>
      </c>
      <c r="C122" s="49" t="s">
        <v>192</v>
      </c>
      <c r="D122" s="27">
        <v>50000</v>
      </c>
      <c r="E122" s="27">
        <v>91000</v>
      </c>
      <c r="F122" s="27">
        <v>41000</v>
      </c>
      <c r="G122" s="27">
        <v>0</v>
      </c>
      <c r="H122" s="27">
        <v>40000</v>
      </c>
      <c r="I122" s="27">
        <f>+D122-H122</f>
        <v>10000</v>
      </c>
      <c r="J122" s="108"/>
      <c r="K122" s="10"/>
      <c r="L122" s="74"/>
      <c r="M122" s="20" t="s">
        <v>176</v>
      </c>
      <c r="N122" s="91">
        <v>24654</v>
      </c>
      <c r="O122" s="74"/>
    </row>
    <row r="123" spans="1:15" ht="103.5" customHeight="1" x14ac:dyDescent="0.25">
      <c r="A123" s="33">
        <v>3</v>
      </c>
      <c r="B123" s="49" t="s">
        <v>86</v>
      </c>
      <c r="C123" s="49" t="s">
        <v>87</v>
      </c>
      <c r="D123" s="27">
        <v>80000</v>
      </c>
      <c r="E123" s="27"/>
      <c r="F123" s="27"/>
      <c r="G123" s="27"/>
      <c r="H123" s="27">
        <v>0</v>
      </c>
      <c r="I123" s="27">
        <f>+D123-H123</f>
        <v>80000</v>
      </c>
      <c r="J123" s="108"/>
      <c r="K123" s="20" t="s">
        <v>176</v>
      </c>
      <c r="L123" s="74"/>
      <c r="M123" s="74"/>
      <c r="N123" s="93" t="s">
        <v>166</v>
      </c>
      <c r="O123" s="74"/>
    </row>
    <row r="124" spans="1:15" ht="21" x14ac:dyDescent="0.25">
      <c r="A124" s="34"/>
      <c r="B124" s="45"/>
      <c r="C124" s="68" t="s">
        <v>8</v>
      </c>
      <c r="D124" s="69">
        <f t="shared" ref="D124:I124" si="20">SUM(D121:D122)</f>
        <v>118000</v>
      </c>
      <c r="E124" s="69">
        <f t="shared" si="20"/>
        <v>177720</v>
      </c>
      <c r="F124" s="69">
        <f t="shared" si="20"/>
        <v>159720</v>
      </c>
      <c r="G124" s="69">
        <f t="shared" si="20"/>
        <v>0</v>
      </c>
      <c r="H124" s="69">
        <f t="shared" si="20"/>
        <v>107354</v>
      </c>
      <c r="I124" s="69">
        <f t="shared" si="20"/>
        <v>10646</v>
      </c>
      <c r="J124" s="108"/>
      <c r="K124" s="58"/>
      <c r="L124" s="76"/>
      <c r="M124" s="76"/>
      <c r="N124" s="76"/>
      <c r="O124" s="76"/>
    </row>
    <row r="125" spans="1:15" ht="21" x14ac:dyDescent="0.25">
      <c r="A125" s="1" t="s">
        <v>88</v>
      </c>
    </row>
    <row r="126" spans="1:15" ht="50.25" customHeight="1" x14ac:dyDescent="0.25">
      <c r="A126" s="105" t="s">
        <v>14</v>
      </c>
      <c r="B126" s="105" t="s">
        <v>0</v>
      </c>
      <c r="C126" s="105" t="s">
        <v>15</v>
      </c>
      <c r="D126" s="115" t="s">
        <v>163</v>
      </c>
      <c r="E126" s="45" t="s">
        <v>146</v>
      </c>
      <c r="F126" s="45" t="s">
        <v>147</v>
      </c>
      <c r="G126" s="45" t="s">
        <v>148</v>
      </c>
      <c r="H126" s="113" t="s">
        <v>187</v>
      </c>
      <c r="I126" s="114"/>
      <c r="J126" s="105" t="s">
        <v>1</v>
      </c>
      <c r="K126" s="107" t="s">
        <v>159</v>
      </c>
      <c r="L126" s="107"/>
      <c r="M126" s="107"/>
      <c r="N126" s="107" t="s">
        <v>168</v>
      </c>
      <c r="O126" s="111" t="s">
        <v>169</v>
      </c>
    </row>
    <row r="127" spans="1:15" ht="42" x14ac:dyDescent="0.25">
      <c r="A127" s="105"/>
      <c r="B127" s="105"/>
      <c r="C127" s="105"/>
      <c r="D127" s="116"/>
      <c r="E127" s="46" t="s">
        <v>16</v>
      </c>
      <c r="F127" s="46" t="s">
        <v>16</v>
      </c>
      <c r="G127" s="46" t="s">
        <v>16</v>
      </c>
      <c r="H127" s="45" t="s">
        <v>165</v>
      </c>
      <c r="I127" s="45" t="s">
        <v>164</v>
      </c>
      <c r="J127" s="105"/>
      <c r="K127" s="52" t="s">
        <v>166</v>
      </c>
      <c r="L127" s="53" t="s">
        <v>167</v>
      </c>
      <c r="M127" s="53" t="s">
        <v>17</v>
      </c>
      <c r="N127" s="107"/>
      <c r="O127" s="111"/>
    </row>
    <row r="128" spans="1:15" ht="50.25" customHeight="1" x14ac:dyDescent="0.25">
      <c r="A128" s="33">
        <v>1</v>
      </c>
      <c r="B128" s="49" t="s">
        <v>89</v>
      </c>
      <c r="C128" s="49" t="s">
        <v>90</v>
      </c>
      <c r="D128" s="27">
        <v>2000</v>
      </c>
      <c r="E128" s="27"/>
      <c r="F128" s="27"/>
      <c r="G128" s="27"/>
      <c r="H128" s="27">
        <v>0</v>
      </c>
      <c r="I128" s="27">
        <f>+D128-H128</f>
        <v>2000</v>
      </c>
      <c r="J128" s="106" t="s">
        <v>4</v>
      </c>
      <c r="K128" s="20" t="s">
        <v>176</v>
      </c>
      <c r="L128" s="26"/>
      <c r="M128" s="26"/>
      <c r="N128" s="93" t="s">
        <v>166</v>
      </c>
      <c r="O128" s="44"/>
    </row>
    <row r="129" spans="1:15" ht="21" x14ac:dyDescent="0.4">
      <c r="A129" s="34"/>
      <c r="B129" s="46"/>
      <c r="C129" s="56" t="s">
        <v>8</v>
      </c>
      <c r="D129" s="86">
        <f>SUM(D127:D128)</f>
        <v>2000</v>
      </c>
      <c r="E129" s="86">
        <f>SUM(E127:E128)</f>
        <v>0</v>
      </c>
      <c r="F129" s="86">
        <f>SUM(F127:F128)</f>
        <v>0</v>
      </c>
      <c r="G129" s="86">
        <f>SUM(G127:G128)</f>
        <v>0</v>
      </c>
      <c r="H129" s="86">
        <f>SUM(H127:H128)</f>
        <v>0</v>
      </c>
      <c r="I129" s="86">
        <f>+I128</f>
        <v>2000</v>
      </c>
      <c r="J129" s="106"/>
      <c r="K129" s="60"/>
      <c r="L129" s="38"/>
      <c r="M129" s="38"/>
      <c r="N129" s="38"/>
      <c r="O129" s="38"/>
    </row>
    <row r="130" spans="1:15" ht="21" x14ac:dyDescent="0.25">
      <c r="A130" s="1" t="s">
        <v>11</v>
      </c>
    </row>
    <row r="131" spans="1:15" ht="21" x14ac:dyDescent="0.25">
      <c r="A131" s="2" t="s">
        <v>157</v>
      </c>
    </row>
    <row r="132" spans="1:15" ht="21" x14ac:dyDescent="0.25">
      <c r="A132" s="3" t="s">
        <v>91</v>
      </c>
    </row>
    <row r="133" spans="1:15" ht="42.75" customHeight="1" x14ac:dyDescent="0.25">
      <c r="A133" s="107" t="s">
        <v>14</v>
      </c>
      <c r="B133" s="107" t="s">
        <v>0</v>
      </c>
      <c r="C133" s="107" t="s">
        <v>15</v>
      </c>
      <c r="D133" s="115" t="s">
        <v>163</v>
      </c>
      <c r="E133" s="45" t="s">
        <v>146</v>
      </c>
      <c r="F133" s="45" t="s">
        <v>147</v>
      </c>
      <c r="G133" s="45" t="s">
        <v>148</v>
      </c>
      <c r="H133" s="113" t="s">
        <v>187</v>
      </c>
      <c r="I133" s="114"/>
      <c r="J133" s="105" t="s">
        <v>1</v>
      </c>
      <c r="K133" s="107" t="s">
        <v>159</v>
      </c>
      <c r="L133" s="107"/>
      <c r="M133" s="107"/>
      <c r="N133" s="107" t="s">
        <v>168</v>
      </c>
      <c r="O133" s="111" t="s">
        <v>169</v>
      </c>
    </row>
    <row r="134" spans="1:15" ht="47.4" customHeight="1" x14ac:dyDescent="0.25">
      <c r="A134" s="107"/>
      <c r="B134" s="107"/>
      <c r="C134" s="107"/>
      <c r="D134" s="116"/>
      <c r="E134" s="46" t="s">
        <v>16</v>
      </c>
      <c r="F134" s="46" t="s">
        <v>16</v>
      </c>
      <c r="G134" s="46" t="s">
        <v>16</v>
      </c>
      <c r="H134" s="45" t="s">
        <v>165</v>
      </c>
      <c r="I134" s="45" t="s">
        <v>164</v>
      </c>
      <c r="J134" s="105"/>
      <c r="K134" s="52" t="s">
        <v>166</v>
      </c>
      <c r="L134" s="53" t="s">
        <v>167</v>
      </c>
      <c r="M134" s="53" t="s">
        <v>17</v>
      </c>
      <c r="N134" s="107"/>
      <c r="O134" s="111"/>
    </row>
    <row r="135" spans="1:15" ht="66" customHeight="1" x14ac:dyDescent="0.25">
      <c r="A135" s="48">
        <v>1</v>
      </c>
      <c r="B135" s="49" t="s">
        <v>92</v>
      </c>
      <c r="C135" s="49" t="s">
        <v>93</v>
      </c>
      <c r="D135" s="27">
        <v>45280</v>
      </c>
      <c r="E135" s="27">
        <v>0</v>
      </c>
      <c r="F135" s="27">
        <v>54720</v>
      </c>
      <c r="G135" s="27">
        <v>0</v>
      </c>
      <c r="H135" s="27">
        <v>0</v>
      </c>
      <c r="I135" s="27">
        <f>+D135-H135</f>
        <v>45280</v>
      </c>
      <c r="J135" s="33" t="s">
        <v>4</v>
      </c>
      <c r="K135" s="20" t="s">
        <v>176</v>
      </c>
      <c r="L135" s="74"/>
      <c r="M135" s="74"/>
      <c r="N135" s="93" t="s">
        <v>166</v>
      </c>
      <c r="O135" s="12"/>
    </row>
    <row r="136" spans="1:15" ht="62.25" customHeight="1" x14ac:dyDescent="0.25">
      <c r="A136" s="48">
        <v>2</v>
      </c>
      <c r="B136" s="49" t="s">
        <v>94</v>
      </c>
      <c r="C136" s="49" t="s">
        <v>95</v>
      </c>
      <c r="D136" s="27">
        <v>0</v>
      </c>
      <c r="E136" s="27">
        <v>0</v>
      </c>
      <c r="F136" s="27">
        <v>50000</v>
      </c>
      <c r="G136" s="27">
        <v>0</v>
      </c>
      <c r="H136" s="27">
        <v>0</v>
      </c>
      <c r="I136" s="27">
        <f t="shared" ref="I136:I140" si="21">+D136-H136</f>
        <v>0</v>
      </c>
      <c r="J136" s="33" t="s">
        <v>74</v>
      </c>
      <c r="K136" s="20" t="s">
        <v>176</v>
      </c>
      <c r="L136" s="74"/>
      <c r="M136" s="74"/>
      <c r="N136" s="93" t="s">
        <v>166</v>
      </c>
      <c r="O136" s="74"/>
    </row>
    <row r="137" spans="1:15" ht="66.75" customHeight="1" x14ac:dyDescent="0.25">
      <c r="A137" s="48">
        <v>3</v>
      </c>
      <c r="B137" s="49" t="s">
        <v>96</v>
      </c>
      <c r="C137" s="49" t="s">
        <v>97</v>
      </c>
      <c r="D137" s="27">
        <v>50000</v>
      </c>
      <c r="E137" s="27">
        <v>0</v>
      </c>
      <c r="F137" s="27">
        <v>0</v>
      </c>
      <c r="G137" s="27">
        <v>0</v>
      </c>
      <c r="H137" s="27">
        <v>0</v>
      </c>
      <c r="I137" s="27">
        <f t="shared" si="21"/>
        <v>50000</v>
      </c>
      <c r="J137" s="108"/>
      <c r="K137" s="20" t="s">
        <v>176</v>
      </c>
      <c r="L137" s="74"/>
      <c r="M137" s="74"/>
      <c r="N137" s="93" t="s">
        <v>166</v>
      </c>
      <c r="O137" s="74"/>
    </row>
    <row r="138" spans="1:15" ht="65.25" customHeight="1" x14ac:dyDescent="0.25">
      <c r="A138" s="48">
        <v>4</v>
      </c>
      <c r="B138" s="49" t="s">
        <v>98</v>
      </c>
      <c r="C138" s="49" t="s">
        <v>99</v>
      </c>
      <c r="D138" s="27">
        <v>50000</v>
      </c>
      <c r="E138" s="27">
        <v>0</v>
      </c>
      <c r="F138" s="27">
        <v>0</v>
      </c>
      <c r="G138" s="27">
        <v>0</v>
      </c>
      <c r="H138" s="27">
        <v>0</v>
      </c>
      <c r="I138" s="27">
        <f t="shared" si="21"/>
        <v>50000</v>
      </c>
      <c r="J138" s="108"/>
      <c r="K138" s="20" t="s">
        <v>176</v>
      </c>
      <c r="L138" s="74"/>
      <c r="M138" s="74"/>
      <c r="N138" s="93" t="s">
        <v>166</v>
      </c>
      <c r="O138" s="74"/>
    </row>
    <row r="139" spans="1:15" ht="101.25" customHeight="1" x14ac:dyDescent="0.25">
      <c r="A139" s="48">
        <v>5</v>
      </c>
      <c r="B139" s="49" t="s">
        <v>144</v>
      </c>
      <c r="C139" s="49" t="s">
        <v>100</v>
      </c>
      <c r="D139" s="27">
        <v>20000</v>
      </c>
      <c r="E139" s="27">
        <v>0</v>
      </c>
      <c r="F139" s="27">
        <v>0</v>
      </c>
      <c r="G139" s="27">
        <v>0</v>
      </c>
      <c r="H139" s="27">
        <v>0</v>
      </c>
      <c r="I139" s="27">
        <f t="shared" si="21"/>
        <v>20000</v>
      </c>
      <c r="J139" s="108"/>
      <c r="K139" s="20" t="s">
        <v>176</v>
      </c>
      <c r="L139" s="74"/>
      <c r="M139" s="74"/>
      <c r="N139" s="93" t="s">
        <v>166</v>
      </c>
      <c r="O139" s="74"/>
    </row>
    <row r="140" spans="1:15" ht="60" customHeight="1" x14ac:dyDescent="0.25">
      <c r="A140" s="48">
        <v>6</v>
      </c>
      <c r="B140" s="49" t="s">
        <v>101</v>
      </c>
      <c r="C140" s="49" t="s">
        <v>102</v>
      </c>
      <c r="D140" s="27">
        <v>20000</v>
      </c>
      <c r="E140" s="27">
        <v>0</v>
      </c>
      <c r="F140" s="27">
        <v>0</v>
      </c>
      <c r="G140" s="27">
        <v>0</v>
      </c>
      <c r="H140" s="27">
        <v>0</v>
      </c>
      <c r="I140" s="27">
        <f t="shared" si="21"/>
        <v>20000</v>
      </c>
      <c r="J140" s="108"/>
      <c r="K140" s="20" t="s">
        <v>176</v>
      </c>
      <c r="L140" s="74"/>
      <c r="M140" s="74"/>
      <c r="N140" s="93" t="s">
        <v>166</v>
      </c>
      <c r="O140" s="74"/>
    </row>
    <row r="141" spans="1:15" ht="21" x14ac:dyDescent="0.25">
      <c r="A141" s="34"/>
      <c r="B141" s="45"/>
      <c r="C141" s="68" t="s">
        <v>8</v>
      </c>
      <c r="D141" s="96">
        <f>SUM(D135:D140)</f>
        <v>185280</v>
      </c>
      <c r="E141" s="96">
        <f>SUM(E135:E137)</f>
        <v>0</v>
      </c>
      <c r="F141" s="96">
        <f>SUM(F135:F137)</f>
        <v>104720</v>
      </c>
      <c r="G141" s="96">
        <f>SUM(G135:G137)</f>
        <v>0</v>
      </c>
      <c r="H141" s="96">
        <f>SUM(H135:H137)</f>
        <v>0</v>
      </c>
      <c r="I141" s="96">
        <f>SUM(I135:I140)</f>
        <v>185280</v>
      </c>
      <c r="J141" s="108"/>
      <c r="K141" s="75"/>
      <c r="L141" s="76"/>
      <c r="M141" s="76"/>
      <c r="N141" s="76"/>
      <c r="O141" s="76"/>
    </row>
    <row r="142" spans="1:15" ht="21" x14ac:dyDescent="0.25">
      <c r="A142" s="1" t="s">
        <v>103</v>
      </c>
    </row>
    <row r="143" spans="1:15" ht="39.75" customHeight="1" x14ac:dyDescent="0.25">
      <c r="A143" s="105" t="s">
        <v>14</v>
      </c>
      <c r="B143" s="105" t="s">
        <v>0</v>
      </c>
      <c r="C143" s="105" t="s">
        <v>15</v>
      </c>
      <c r="D143" s="115" t="s">
        <v>163</v>
      </c>
      <c r="E143" s="45" t="s">
        <v>146</v>
      </c>
      <c r="F143" s="45" t="s">
        <v>147</v>
      </c>
      <c r="G143" s="45" t="s">
        <v>148</v>
      </c>
      <c r="H143" s="113" t="s">
        <v>187</v>
      </c>
      <c r="I143" s="114"/>
      <c r="J143" s="105" t="s">
        <v>1</v>
      </c>
      <c r="K143" s="107" t="s">
        <v>159</v>
      </c>
      <c r="L143" s="107"/>
      <c r="M143" s="107"/>
      <c r="N143" s="107" t="s">
        <v>168</v>
      </c>
      <c r="O143" s="111" t="s">
        <v>169</v>
      </c>
    </row>
    <row r="144" spans="1:15" ht="42" x14ac:dyDescent="0.25">
      <c r="A144" s="105"/>
      <c r="B144" s="105"/>
      <c r="C144" s="105"/>
      <c r="D144" s="116"/>
      <c r="E144" s="46" t="s">
        <v>16</v>
      </c>
      <c r="F144" s="46" t="s">
        <v>16</v>
      </c>
      <c r="G144" s="46" t="s">
        <v>16</v>
      </c>
      <c r="H144" s="45" t="s">
        <v>165</v>
      </c>
      <c r="I144" s="45" t="s">
        <v>164</v>
      </c>
      <c r="J144" s="105"/>
      <c r="K144" s="52" t="s">
        <v>166</v>
      </c>
      <c r="L144" s="53" t="s">
        <v>167</v>
      </c>
      <c r="M144" s="53" t="s">
        <v>17</v>
      </c>
      <c r="N144" s="107"/>
      <c r="O144" s="111"/>
    </row>
    <row r="145" spans="1:15" ht="223.5" customHeight="1" x14ac:dyDescent="0.25">
      <c r="A145" s="33">
        <v>1</v>
      </c>
      <c r="B145" s="49" t="s">
        <v>171</v>
      </c>
      <c r="C145" s="49" t="s">
        <v>104</v>
      </c>
      <c r="D145" s="11">
        <v>15000</v>
      </c>
      <c r="E145" s="11">
        <v>0</v>
      </c>
      <c r="F145" s="11">
        <v>0</v>
      </c>
      <c r="G145" s="11">
        <v>0</v>
      </c>
      <c r="H145" s="11">
        <v>0</v>
      </c>
      <c r="I145" s="11">
        <f>+D145+E145-F145-G145-H145</f>
        <v>15000</v>
      </c>
      <c r="J145" s="46"/>
      <c r="K145" s="20" t="s">
        <v>176</v>
      </c>
      <c r="L145" s="26"/>
      <c r="M145" s="26"/>
      <c r="N145" s="93" t="s">
        <v>166</v>
      </c>
      <c r="O145" s="26"/>
    </row>
    <row r="146" spans="1:15" ht="80.25" customHeight="1" x14ac:dyDescent="0.25">
      <c r="A146" s="33">
        <v>2</v>
      </c>
      <c r="B146" s="49" t="s">
        <v>105</v>
      </c>
      <c r="C146" s="49" t="s">
        <v>106</v>
      </c>
      <c r="D146" s="11">
        <v>30000</v>
      </c>
      <c r="E146" s="11">
        <v>0</v>
      </c>
      <c r="F146" s="11">
        <v>0</v>
      </c>
      <c r="G146" s="11">
        <v>0</v>
      </c>
      <c r="H146" s="11">
        <v>0</v>
      </c>
      <c r="I146" s="11">
        <f>+D146+E146-F146-G146-H146</f>
        <v>30000</v>
      </c>
      <c r="J146" s="46"/>
      <c r="K146" s="20" t="s">
        <v>176</v>
      </c>
      <c r="L146" s="26"/>
      <c r="M146" s="26"/>
      <c r="N146" s="93" t="s">
        <v>166</v>
      </c>
      <c r="O146" s="26"/>
    </row>
    <row r="147" spans="1:15" ht="63" x14ac:dyDescent="0.25">
      <c r="A147" s="33">
        <v>3</v>
      </c>
      <c r="B147" s="49" t="s">
        <v>107</v>
      </c>
      <c r="C147" s="49" t="s">
        <v>108</v>
      </c>
      <c r="D147" s="11">
        <v>10000</v>
      </c>
      <c r="E147" s="11">
        <v>0</v>
      </c>
      <c r="F147" s="11">
        <v>0</v>
      </c>
      <c r="G147" s="11">
        <v>0</v>
      </c>
      <c r="H147" s="11">
        <v>0</v>
      </c>
      <c r="I147" s="11">
        <f>+D147+E147-F147-G147-H147</f>
        <v>10000</v>
      </c>
      <c r="J147" s="46"/>
      <c r="K147" s="20" t="s">
        <v>176</v>
      </c>
      <c r="L147" s="26"/>
      <c r="M147" s="26"/>
      <c r="N147" s="93" t="s">
        <v>166</v>
      </c>
      <c r="O147" s="26"/>
    </row>
    <row r="148" spans="1:15" ht="63" x14ac:dyDescent="0.25">
      <c r="A148" s="33">
        <v>4</v>
      </c>
      <c r="B148" s="49" t="s">
        <v>109</v>
      </c>
      <c r="C148" s="49" t="s">
        <v>145</v>
      </c>
      <c r="D148" s="11">
        <v>100000</v>
      </c>
      <c r="E148" s="11">
        <v>0</v>
      </c>
      <c r="F148" s="11">
        <v>0</v>
      </c>
      <c r="G148" s="11">
        <v>0</v>
      </c>
      <c r="H148" s="11">
        <v>0</v>
      </c>
      <c r="I148" s="11">
        <f>+D148+E148-F148-G148-H148</f>
        <v>100000</v>
      </c>
      <c r="J148" s="46"/>
      <c r="K148" s="20" t="s">
        <v>176</v>
      </c>
      <c r="L148" s="26"/>
      <c r="M148" s="26"/>
      <c r="N148" s="93" t="s">
        <v>166</v>
      </c>
      <c r="O148" s="26"/>
    </row>
    <row r="149" spans="1:15" ht="84" x14ac:dyDescent="0.25">
      <c r="A149" s="33">
        <v>5</v>
      </c>
      <c r="B149" s="49" t="s">
        <v>110</v>
      </c>
      <c r="C149" s="49" t="s">
        <v>111</v>
      </c>
      <c r="D149" s="11">
        <v>10000</v>
      </c>
      <c r="E149" s="11">
        <v>0</v>
      </c>
      <c r="F149" s="11">
        <v>0</v>
      </c>
      <c r="G149" s="11">
        <v>0</v>
      </c>
      <c r="H149" s="11">
        <v>0</v>
      </c>
      <c r="I149" s="11">
        <f>+D149+E149-F149-G149-H149</f>
        <v>10000</v>
      </c>
      <c r="J149" s="46"/>
      <c r="K149" s="20" t="s">
        <v>176</v>
      </c>
      <c r="L149" s="26"/>
      <c r="M149" s="26"/>
      <c r="N149" s="93" t="s">
        <v>166</v>
      </c>
      <c r="O149" s="26"/>
    </row>
    <row r="150" spans="1:15" ht="21" x14ac:dyDescent="0.4">
      <c r="A150" s="34"/>
      <c r="B150" s="46"/>
      <c r="C150" s="56" t="s">
        <v>8</v>
      </c>
      <c r="D150" s="99">
        <f>SUM(D145:D149)</f>
        <v>165000</v>
      </c>
      <c r="E150" s="99">
        <f t="shared" ref="E150:I150" si="22">SUM(E145:E149)</f>
        <v>0</v>
      </c>
      <c r="F150" s="99">
        <f t="shared" si="22"/>
        <v>0</v>
      </c>
      <c r="G150" s="99">
        <f t="shared" si="22"/>
        <v>0</v>
      </c>
      <c r="H150" s="99">
        <f t="shared" si="22"/>
        <v>0</v>
      </c>
      <c r="I150" s="99">
        <f t="shared" si="22"/>
        <v>165000</v>
      </c>
      <c r="J150" s="60"/>
      <c r="K150" s="77"/>
      <c r="L150" s="38"/>
      <c r="M150" s="38"/>
      <c r="N150" s="38"/>
      <c r="O150" s="38"/>
    </row>
    <row r="151" spans="1:15" ht="21" x14ac:dyDescent="0.25">
      <c r="A151" s="1" t="s">
        <v>112</v>
      </c>
    </row>
    <row r="152" spans="1:15" ht="21" x14ac:dyDescent="0.25">
      <c r="A152" s="2" t="s">
        <v>113</v>
      </c>
    </row>
    <row r="153" spans="1:15" ht="21" x14ac:dyDescent="0.25">
      <c r="A153" s="5" t="s">
        <v>114</v>
      </c>
    </row>
    <row r="154" spans="1:15" ht="42" customHeight="1" x14ac:dyDescent="0.25">
      <c r="A154" s="105" t="s">
        <v>14</v>
      </c>
      <c r="B154" s="105" t="s">
        <v>0</v>
      </c>
      <c r="C154" s="105" t="s">
        <v>15</v>
      </c>
      <c r="D154" s="115" t="s">
        <v>163</v>
      </c>
      <c r="E154" s="45" t="s">
        <v>146</v>
      </c>
      <c r="F154" s="45" t="s">
        <v>147</v>
      </c>
      <c r="G154" s="45" t="s">
        <v>148</v>
      </c>
      <c r="H154" s="113" t="s">
        <v>187</v>
      </c>
      <c r="I154" s="114"/>
      <c r="J154" s="105" t="s">
        <v>1</v>
      </c>
      <c r="K154" s="107" t="s">
        <v>159</v>
      </c>
      <c r="L154" s="107"/>
      <c r="M154" s="107"/>
      <c r="N154" s="107" t="s">
        <v>168</v>
      </c>
      <c r="O154" s="111" t="s">
        <v>169</v>
      </c>
    </row>
    <row r="155" spans="1:15" ht="42" x14ac:dyDescent="0.25">
      <c r="A155" s="105"/>
      <c r="B155" s="105"/>
      <c r="C155" s="105"/>
      <c r="D155" s="116"/>
      <c r="E155" s="46" t="s">
        <v>16</v>
      </c>
      <c r="F155" s="46" t="s">
        <v>16</v>
      </c>
      <c r="G155" s="46" t="s">
        <v>16</v>
      </c>
      <c r="H155" s="45" t="s">
        <v>165</v>
      </c>
      <c r="I155" s="45" t="s">
        <v>164</v>
      </c>
      <c r="J155" s="105"/>
      <c r="K155" s="52" t="s">
        <v>166</v>
      </c>
      <c r="L155" s="53" t="s">
        <v>167</v>
      </c>
      <c r="M155" s="53" t="s">
        <v>17</v>
      </c>
      <c r="N155" s="107"/>
      <c r="O155" s="111"/>
    </row>
    <row r="156" spans="1:15" ht="45" customHeight="1" x14ac:dyDescent="0.25">
      <c r="A156" s="33">
        <v>1</v>
      </c>
      <c r="B156" s="49" t="s">
        <v>119</v>
      </c>
      <c r="C156" s="49" t="s">
        <v>120</v>
      </c>
      <c r="D156" s="27">
        <v>80000</v>
      </c>
      <c r="E156" s="27">
        <v>0</v>
      </c>
      <c r="F156" s="27">
        <v>0</v>
      </c>
      <c r="G156" s="27">
        <v>0</v>
      </c>
      <c r="H156" s="27">
        <v>300</v>
      </c>
      <c r="I156" s="27">
        <f t="shared" ref="I156" si="23">+D156+E156-F156-G156-H156</f>
        <v>79700</v>
      </c>
      <c r="J156" s="106" t="s">
        <v>4</v>
      </c>
      <c r="K156" s="20" t="s">
        <v>176</v>
      </c>
      <c r="L156" s="26"/>
      <c r="M156" s="26"/>
      <c r="N156" s="93" t="s">
        <v>166</v>
      </c>
      <c r="O156" s="12"/>
    </row>
    <row r="157" spans="1:15" ht="104.25" customHeight="1" x14ac:dyDescent="0.25">
      <c r="A157" s="48">
        <v>2</v>
      </c>
      <c r="B157" s="49" t="s">
        <v>115</v>
      </c>
      <c r="C157" s="49" t="s">
        <v>116</v>
      </c>
      <c r="D157" s="27">
        <v>32000</v>
      </c>
      <c r="E157" s="27"/>
      <c r="F157" s="27"/>
      <c r="G157" s="27"/>
      <c r="H157" s="27">
        <v>0</v>
      </c>
      <c r="I157" s="27">
        <f>+D157*H157</f>
        <v>0</v>
      </c>
      <c r="J157" s="106"/>
      <c r="K157" s="20" t="s">
        <v>176</v>
      </c>
      <c r="L157" s="26"/>
      <c r="M157" s="26"/>
      <c r="N157" s="93" t="s">
        <v>166</v>
      </c>
      <c r="O157" s="26"/>
    </row>
    <row r="158" spans="1:15" ht="65.25" customHeight="1" x14ac:dyDescent="0.25">
      <c r="A158" s="48">
        <v>3</v>
      </c>
      <c r="B158" s="49" t="s">
        <v>117</v>
      </c>
      <c r="C158" s="49" t="s">
        <v>118</v>
      </c>
      <c r="D158" s="27">
        <v>40000</v>
      </c>
      <c r="E158" s="27"/>
      <c r="F158" s="27"/>
      <c r="G158" s="27"/>
      <c r="H158" s="27">
        <v>0</v>
      </c>
      <c r="I158" s="27">
        <f>+D158*H158</f>
        <v>0</v>
      </c>
      <c r="J158" s="106"/>
      <c r="K158" s="20" t="s">
        <v>176</v>
      </c>
      <c r="L158" s="26"/>
      <c r="M158" s="26"/>
      <c r="N158" s="93" t="s">
        <v>166</v>
      </c>
      <c r="O158" s="26"/>
    </row>
    <row r="159" spans="1:15" ht="23.25" customHeight="1" x14ac:dyDescent="0.4">
      <c r="A159" s="34"/>
      <c r="B159" s="46"/>
      <c r="C159" s="56" t="s">
        <v>8</v>
      </c>
      <c r="D159" s="86">
        <f>SUM(D156:D158)</f>
        <v>152000</v>
      </c>
      <c r="E159" s="86">
        <f t="shared" ref="E159:I159" si="24">SUM(E156:E158)</f>
        <v>0</v>
      </c>
      <c r="F159" s="86">
        <f t="shared" si="24"/>
        <v>0</v>
      </c>
      <c r="G159" s="86">
        <f t="shared" si="24"/>
        <v>0</v>
      </c>
      <c r="H159" s="86">
        <f t="shared" si="24"/>
        <v>300</v>
      </c>
      <c r="I159" s="86">
        <f t="shared" si="24"/>
        <v>79700</v>
      </c>
      <c r="J159" s="106"/>
      <c r="K159" s="59"/>
      <c r="L159" s="38"/>
      <c r="M159" s="38"/>
      <c r="N159" s="38"/>
      <c r="O159" s="38"/>
    </row>
    <row r="160" spans="1:15" ht="21" x14ac:dyDescent="0.25">
      <c r="A160" s="1" t="s">
        <v>12</v>
      </c>
    </row>
    <row r="161" spans="1:15" ht="21" x14ac:dyDescent="0.25">
      <c r="A161" s="4" t="s">
        <v>185</v>
      </c>
    </row>
    <row r="162" spans="1:15" ht="21" x14ac:dyDescent="0.25">
      <c r="A162" s="3" t="s">
        <v>121</v>
      </c>
    </row>
    <row r="163" spans="1:15" ht="42" customHeight="1" x14ac:dyDescent="0.25">
      <c r="A163" s="105" t="s">
        <v>14</v>
      </c>
      <c r="B163" s="105" t="s">
        <v>0</v>
      </c>
      <c r="C163" s="105" t="s">
        <v>15</v>
      </c>
      <c r="D163" s="115" t="s">
        <v>163</v>
      </c>
      <c r="E163" s="45" t="s">
        <v>146</v>
      </c>
      <c r="F163" s="45" t="s">
        <v>147</v>
      </c>
      <c r="G163" s="45" t="s">
        <v>148</v>
      </c>
      <c r="H163" s="113" t="s">
        <v>187</v>
      </c>
      <c r="I163" s="114"/>
      <c r="J163" s="105" t="s">
        <v>1</v>
      </c>
      <c r="K163" s="107" t="s">
        <v>159</v>
      </c>
      <c r="L163" s="107"/>
      <c r="M163" s="107"/>
      <c r="N163" s="107" t="s">
        <v>168</v>
      </c>
      <c r="O163" s="111" t="s">
        <v>169</v>
      </c>
    </row>
    <row r="164" spans="1:15" ht="46.2" customHeight="1" x14ac:dyDescent="0.25">
      <c r="A164" s="105"/>
      <c r="B164" s="105"/>
      <c r="C164" s="105"/>
      <c r="D164" s="116"/>
      <c r="E164" s="46" t="s">
        <v>16</v>
      </c>
      <c r="F164" s="46" t="s">
        <v>16</v>
      </c>
      <c r="G164" s="46" t="s">
        <v>16</v>
      </c>
      <c r="H164" s="45" t="s">
        <v>165</v>
      </c>
      <c r="I164" s="45" t="s">
        <v>164</v>
      </c>
      <c r="J164" s="105"/>
      <c r="K164" s="52" t="s">
        <v>166</v>
      </c>
      <c r="L164" s="53" t="s">
        <v>167</v>
      </c>
      <c r="M164" s="53" t="s">
        <v>17</v>
      </c>
      <c r="N164" s="107"/>
      <c r="O164" s="111"/>
    </row>
    <row r="165" spans="1:15" ht="49.5" customHeight="1" x14ac:dyDescent="0.25">
      <c r="A165" s="33">
        <v>1</v>
      </c>
      <c r="B165" s="34" t="s">
        <v>122</v>
      </c>
      <c r="C165" s="34" t="s">
        <v>123</v>
      </c>
      <c r="D165" s="27">
        <v>209000</v>
      </c>
      <c r="E165" s="27">
        <v>241000</v>
      </c>
      <c r="F165" s="27">
        <v>82000</v>
      </c>
      <c r="G165" s="27">
        <v>0</v>
      </c>
      <c r="H165" s="27">
        <v>208808</v>
      </c>
      <c r="I165" s="27">
        <f>+D165+E165-F165-G165-H165</f>
        <v>159192</v>
      </c>
      <c r="J165" s="35" t="s">
        <v>4</v>
      </c>
      <c r="L165" s="26"/>
      <c r="M165" s="20" t="s">
        <v>176</v>
      </c>
      <c r="N165" s="91">
        <v>24504</v>
      </c>
      <c r="O165" s="12"/>
    </row>
    <row r="166" spans="1:15" ht="21" x14ac:dyDescent="0.4">
      <c r="A166" s="34"/>
      <c r="B166" s="46"/>
      <c r="C166" s="56" t="s">
        <v>8</v>
      </c>
      <c r="D166" s="86">
        <f>SUM(D165:D165)</f>
        <v>209000</v>
      </c>
      <c r="E166" s="86">
        <f t="shared" ref="E166:I166" si="25">SUM(E165:E165)</f>
        <v>241000</v>
      </c>
      <c r="F166" s="86">
        <f t="shared" si="25"/>
        <v>82000</v>
      </c>
      <c r="G166" s="86">
        <f t="shared" si="25"/>
        <v>0</v>
      </c>
      <c r="H166" s="86">
        <f t="shared" si="25"/>
        <v>208808</v>
      </c>
      <c r="I166" s="86">
        <f t="shared" si="25"/>
        <v>159192</v>
      </c>
      <c r="J166" s="60"/>
      <c r="K166" s="77"/>
      <c r="L166" s="38"/>
      <c r="M166" s="38"/>
      <c r="N166" s="38"/>
      <c r="O166" s="38"/>
    </row>
    <row r="167" spans="1:15" ht="29.25" customHeight="1" x14ac:dyDescent="0.4">
      <c r="A167" s="26"/>
      <c r="B167" s="26"/>
      <c r="C167" s="100" t="s">
        <v>158</v>
      </c>
      <c r="D167" s="36">
        <f t="shared" ref="D167:J167" si="26">+D23+D33+D43+D51+D62+D77+D86+D95+D101+D109+D114+D124+D129+D141+D150+D159+D166</f>
        <v>28427536</v>
      </c>
      <c r="E167" s="36">
        <f t="shared" si="26"/>
        <v>2453115</v>
      </c>
      <c r="F167" s="36">
        <f t="shared" si="26"/>
        <v>1860440</v>
      </c>
      <c r="G167" s="36">
        <f t="shared" si="26"/>
        <v>9338970</v>
      </c>
      <c r="H167" s="36">
        <f t="shared" si="26"/>
        <v>15625738.139999999</v>
      </c>
      <c r="I167" s="36">
        <f t="shared" si="26"/>
        <v>12542797.860000001</v>
      </c>
      <c r="J167" s="98" t="e">
        <f t="shared" si="26"/>
        <v>#VALUE!</v>
      </c>
      <c r="K167" s="97"/>
      <c r="L167" s="97"/>
      <c r="M167" s="97"/>
      <c r="N167" s="97"/>
      <c r="O167" s="97"/>
    </row>
  </sheetData>
  <mergeCells count="164">
    <mergeCell ref="H154:I154"/>
    <mergeCell ref="H163:I163"/>
    <mergeCell ref="D45:D46"/>
    <mergeCell ref="D27:D28"/>
    <mergeCell ref="D38:D39"/>
    <mergeCell ref="D54:D55"/>
    <mergeCell ref="D66:D67"/>
    <mergeCell ref="D82:D83"/>
    <mergeCell ref="D90:D91"/>
    <mergeCell ref="D98:D99"/>
    <mergeCell ref="D106:D107"/>
    <mergeCell ref="D111:D112"/>
    <mergeCell ref="D119:D120"/>
    <mergeCell ref="D126:D127"/>
    <mergeCell ref="D133:D134"/>
    <mergeCell ref="D143:D144"/>
    <mergeCell ref="D154:D155"/>
    <mergeCell ref="D163:D164"/>
    <mergeCell ref="N111:N112"/>
    <mergeCell ref="O111:O112"/>
    <mergeCell ref="K119:M119"/>
    <mergeCell ref="H7:I7"/>
    <mergeCell ref="D7:D8"/>
    <mergeCell ref="H27:I27"/>
    <mergeCell ref="H38:I38"/>
    <mergeCell ref="H45:I45"/>
    <mergeCell ref="H54:I54"/>
    <mergeCell ref="H66:I66"/>
    <mergeCell ref="H82:I82"/>
    <mergeCell ref="H90:I90"/>
    <mergeCell ref="H98:I98"/>
    <mergeCell ref="H106:I106"/>
    <mergeCell ref="H111:I111"/>
    <mergeCell ref="H119:I119"/>
    <mergeCell ref="N143:N144"/>
    <mergeCell ref="O143:O144"/>
    <mergeCell ref="K143:M143"/>
    <mergeCell ref="K154:M154"/>
    <mergeCell ref="N154:N155"/>
    <mergeCell ref="O154:O155"/>
    <mergeCell ref="K163:M163"/>
    <mergeCell ref="N163:N164"/>
    <mergeCell ref="O163:O164"/>
    <mergeCell ref="K66:M66"/>
    <mergeCell ref="N66:N67"/>
    <mergeCell ref="O66:O67"/>
    <mergeCell ref="N119:N120"/>
    <mergeCell ref="O119:O120"/>
    <mergeCell ref="K126:M126"/>
    <mergeCell ref="N126:N127"/>
    <mergeCell ref="O126:O127"/>
    <mergeCell ref="K133:M133"/>
    <mergeCell ref="N133:N134"/>
    <mergeCell ref="O133:O134"/>
    <mergeCell ref="N82:N83"/>
    <mergeCell ref="O82:O83"/>
    <mergeCell ref="K90:M90"/>
    <mergeCell ref="N90:N91"/>
    <mergeCell ref="O90:O91"/>
    <mergeCell ref="K98:M98"/>
    <mergeCell ref="N98:N99"/>
    <mergeCell ref="O98:O99"/>
    <mergeCell ref="K106:M106"/>
    <mergeCell ref="N106:N107"/>
    <mergeCell ref="O106:O107"/>
    <mergeCell ref="K111:M111"/>
    <mergeCell ref="K82:M82"/>
    <mergeCell ref="A1:O1"/>
    <mergeCell ref="A2:O2"/>
    <mergeCell ref="A3:O3"/>
    <mergeCell ref="N45:N46"/>
    <mergeCell ref="O45:O46"/>
    <mergeCell ref="K45:M45"/>
    <mergeCell ref="N54:N55"/>
    <mergeCell ref="O54:O55"/>
    <mergeCell ref="K54:M54"/>
    <mergeCell ref="A27:A28"/>
    <mergeCell ref="B27:B28"/>
    <mergeCell ref="C27:C28"/>
    <mergeCell ref="J27:J28"/>
    <mergeCell ref="K27:M27"/>
    <mergeCell ref="N27:N28"/>
    <mergeCell ref="O27:O28"/>
    <mergeCell ref="K7:M7"/>
    <mergeCell ref="N7:N8"/>
    <mergeCell ref="O7:O8"/>
    <mergeCell ref="K38:M38"/>
    <mergeCell ref="N38:N39"/>
    <mergeCell ref="O38:O39"/>
    <mergeCell ref="A38:A39"/>
    <mergeCell ref="B38:B39"/>
    <mergeCell ref="C38:C39"/>
    <mergeCell ref="J38:J39"/>
    <mergeCell ref="A7:A8"/>
    <mergeCell ref="B7:B8"/>
    <mergeCell ref="C7:C8"/>
    <mergeCell ref="J7:J8"/>
    <mergeCell ref="A163:A164"/>
    <mergeCell ref="B163:B164"/>
    <mergeCell ref="C163:C164"/>
    <mergeCell ref="J163:J164"/>
    <mergeCell ref="J128:J129"/>
    <mergeCell ref="A111:A112"/>
    <mergeCell ref="B111:B112"/>
    <mergeCell ref="C111:C112"/>
    <mergeCell ref="J111:J112"/>
    <mergeCell ref="A154:A155"/>
    <mergeCell ref="B154:B155"/>
    <mergeCell ref="C154:C155"/>
    <mergeCell ref="J154:J155"/>
    <mergeCell ref="J156:J159"/>
    <mergeCell ref="J137:J141"/>
    <mergeCell ref="A133:A134"/>
    <mergeCell ref="B133:B134"/>
    <mergeCell ref="C133:C134"/>
    <mergeCell ref="J133:J134"/>
    <mergeCell ref="A143:A144"/>
    <mergeCell ref="B143:B144"/>
    <mergeCell ref="H126:I126"/>
    <mergeCell ref="H133:I133"/>
    <mergeCell ref="H143:I143"/>
    <mergeCell ref="C143:C144"/>
    <mergeCell ref="J143:J144"/>
    <mergeCell ref="J122:J124"/>
    <mergeCell ref="A126:A127"/>
    <mergeCell ref="B126:B127"/>
    <mergeCell ref="C126:C127"/>
    <mergeCell ref="J126:J127"/>
    <mergeCell ref="A119:A120"/>
    <mergeCell ref="B119:B120"/>
    <mergeCell ref="C119:C120"/>
    <mergeCell ref="J119:J120"/>
    <mergeCell ref="A106:A107"/>
    <mergeCell ref="B106:B107"/>
    <mergeCell ref="C106:C107"/>
    <mergeCell ref="J106:J107"/>
    <mergeCell ref="J92:J93"/>
    <mergeCell ref="A98:A99"/>
    <mergeCell ref="B98:B99"/>
    <mergeCell ref="C98:C99"/>
    <mergeCell ref="J98:J99"/>
    <mergeCell ref="A90:A91"/>
    <mergeCell ref="B90:B91"/>
    <mergeCell ref="C90:C91"/>
    <mergeCell ref="J90:J91"/>
    <mergeCell ref="J75:J77"/>
    <mergeCell ref="A82:A83"/>
    <mergeCell ref="B82:B83"/>
    <mergeCell ref="C82:C83"/>
    <mergeCell ref="J82:J83"/>
    <mergeCell ref="A45:A46"/>
    <mergeCell ref="B45:B46"/>
    <mergeCell ref="C45:C46"/>
    <mergeCell ref="J45:J46"/>
    <mergeCell ref="J50:J51"/>
    <mergeCell ref="A66:A67"/>
    <mergeCell ref="B66:B67"/>
    <mergeCell ref="C66:C67"/>
    <mergeCell ref="J66:J67"/>
    <mergeCell ref="A54:A55"/>
    <mergeCell ref="B54:B55"/>
    <mergeCell ref="C54:C55"/>
    <mergeCell ref="J54:J55"/>
    <mergeCell ref="J58:J62"/>
  </mergeCells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2025-04-23T03:28:29Z</cp:lastPrinted>
  <dcterms:created xsi:type="dcterms:W3CDTF">2024-11-25T02:00:59Z</dcterms:created>
  <dcterms:modified xsi:type="dcterms:W3CDTF">2025-04-23T06:49:13Z</dcterms:modified>
</cp:coreProperties>
</file>